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edeop.sharepoint.com/sites/assistivetechnologiestesting_508testing/Shared Documents/Document Remediation/"/>
    </mc:Choice>
  </mc:AlternateContent>
  <xr:revisionPtr revIDLastSave="0" documentId="14_{B5E3C5CF-7F86-4B14-9FF7-09610D18D2E7}" xr6:coauthVersionLast="45" xr6:coauthVersionMax="45" xr10:uidLastSave="{00000000-0000-0000-0000-000000000000}"/>
  <bookViews>
    <workbookView xWindow="-108" yWindow="-108" windowWidth="23256" windowHeight="12576" tabRatio="437" xr2:uid="{00000000-000D-0000-FFFF-FFFF00000000}"/>
  </bookViews>
  <sheets>
    <sheet name="FPRDs" sheetId="1" r:id="rId1"/>
    <sheet name="FADs" sheetId="2" state="hidden" r:id="rId2"/>
    <sheet name="Summay" sheetId="3" state="hidden" r:id="rId3"/>
    <sheet name="Criteria" sheetId="5" state="hidden" r:id="rId4"/>
  </sheets>
  <definedNames>
    <definedName name="_xlnm._FilterDatabase" localSheetId="1" hidden="1">FADs!$A$2:$J$1472</definedName>
    <definedName name="_xlnm._FilterDatabase" localSheetId="0" hidden="1">FPRDs!$A$1:$U$116</definedName>
    <definedName name="_xlnm.Print_Area" localSheetId="1">FADs!$A$1:$J$1472</definedName>
    <definedName name="_xlnm.Print_Area" localSheetId="0">FPRDs!$A$1:$U$116</definedName>
    <definedName name="_xlnm.Print_Area" localSheetId="2">Summay!$A$1:$Q$25</definedName>
    <definedName name="_xlnm.Print_Titles" localSheetId="1">FADs!$1:$2</definedName>
    <definedName name="_xlnm.Print_Titles" localSheetId="0">FPRDs!$1:$1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4" i="3" l="1"/>
  <c r="G23" i="3"/>
  <c r="G22" i="3"/>
  <c r="G21" i="3"/>
  <c r="G20" i="3"/>
  <c r="G19" i="3"/>
  <c r="G18" i="3"/>
  <c r="G17" i="3"/>
  <c r="G10" i="3"/>
  <c r="G9" i="3"/>
  <c r="G8" i="3"/>
  <c r="G7" i="3"/>
  <c r="G6" i="3"/>
  <c r="G5" i="3"/>
  <c r="G4" i="3"/>
  <c r="G3" i="3"/>
  <c r="N24" i="3" l="1"/>
  <c r="M24" i="3"/>
  <c r="L24" i="3"/>
  <c r="K24" i="3"/>
  <c r="J24" i="3"/>
  <c r="I24" i="3"/>
  <c r="H24" i="3"/>
  <c r="F24" i="3"/>
  <c r="N23" i="3"/>
  <c r="M23" i="3"/>
  <c r="L23" i="3"/>
  <c r="K23" i="3"/>
  <c r="J23" i="3"/>
  <c r="I23" i="3"/>
  <c r="H23" i="3"/>
  <c r="F23" i="3"/>
  <c r="N22" i="3"/>
  <c r="M22" i="3"/>
  <c r="L22" i="3"/>
  <c r="K22" i="3"/>
  <c r="J22" i="3"/>
  <c r="I22" i="3"/>
  <c r="H22" i="3"/>
  <c r="F22" i="3"/>
  <c r="N21" i="3"/>
  <c r="M21" i="3"/>
  <c r="L21" i="3"/>
  <c r="K21" i="3"/>
  <c r="J21" i="3"/>
  <c r="I21" i="3"/>
  <c r="H21" i="3"/>
  <c r="F21" i="3"/>
  <c r="N20" i="3"/>
  <c r="M20" i="3"/>
  <c r="L20" i="3"/>
  <c r="K20" i="3"/>
  <c r="J20" i="3"/>
  <c r="I20" i="3"/>
  <c r="H20" i="3"/>
  <c r="F20" i="3"/>
  <c r="N19" i="3"/>
  <c r="M19" i="3"/>
  <c r="L19" i="3"/>
  <c r="K19" i="3"/>
  <c r="J19" i="3"/>
  <c r="I19" i="3"/>
  <c r="H19" i="3"/>
  <c r="F19" i="3"/>
  <c r="N18" i="3"/>
  <c r="M18" i="3"/>
  <c r="L18" i="3"/>
  <c r="K18" i="3"/>
  <c r="J18" i="3"/>
  <c r="I18" i="3"/>
  <c r="H18" i="3"/>
  <c r="F18" i="3"/>
  <c r="N17" i="3"/>
  <c r="M17" i="3"/>
  <c r="L17" i="3"/>
  <c r="K17" i="3"/>
  <c r="J17" i="3"/>
  <c r="I17" i="3"/>
  <c r="H17" i="3"/>
  <c r="F17" i="3"/>
  <c r="N10" i="3"/>
  <c r="M10" i="3"/>
  <c r="L10" i="3"/>
  <c r="K10" i="3"/>
  <c r="J10" i="3"/>
  <c r="I10" i="3"/>
  <c r="H10" i="3"/>
  <c r="F10" i="3"/>
  <c r="N9" i="3"/>
  <c r="M9" i="3"/>
  <c r="L9" i="3"/>
  <c r="K9" i="3"/>
  <c r="J9" i="3"/>
  <c r="I9" i="3"/>
  <c r="H9" i="3"/>
  <c r="F9" i="3"/>
  <c r="N8" i="3"/>
  <c r="M8" i="3"/>
  <c r="L8" i="3"/>
  <c r="K8" i="3"/>
  <c r="J8" i="3"/>
  <c r="I8" i="3"/>
  <c r="H8" i="3"/>
  <c r="F8" i="3"/>
  <c r="N7" i="3"/>
  <c r="M7" i="3"/>
  <c r="L7" i="3"/>
  <c r="K7" i="3"/>
  <c r="J7" i="3"/>
  <c r="I7" i="3"/>
  <c r="H7" i="3"/>
  <c r="F7" i="3"/>
  <c r="N6" i="3"/>
  <c r="M6" i="3"/>
  <c r="L6" i="3"/>
  <c r="K6" i="3"/>
  <c r="J6" i="3"/>
  <c r="I6" i="3"/>
  <c r="H6" i="3"/>
  <c r="F6" i="3"/>
  <c r="N5" i="3"/>
  <c r="M5" i="3"/>
  <c r="L5" i="3"/>
  <c r="K5" i="3"/>
  <c r="J5" i="3"/>
  <c r="I5" i="3"/>
  <c r="H5" i="3"/>
  <c r="F5" i="3"/>
  <c r="N4" i="3"/>
  <c r="M4" i="3"/>
  <c r="L4" i="3"/>
  <c r="K4" i="3"/>
  <c r="J4" i="3"/>
  <c r="I4" i="3"/>
  <c r="H4" i="3"/>
  <c r="F4" i="3"/>
  <c r="N3" i="3"/>
  <c r="M3" i="3"/>
  <c r="L3" i="3"/>
  <c r="K3" i="3"/>
  <c r="J3" i="3"/>
  <c r="I3" i="3"/>
  <c r="H3" i="3"/>
  <c r="F3" i="3"/>
  <c r="E24" i="3"/>
  <c r="D24" i="3"/>
  <c r="C24" i="3"/>
  <c r="E23" i="3"/>
  <c r="D23" i="3"/>
  <c r="C23" i="3"/>
  <c r="E22" i="3"/>
  <c r="D22" i="3"/>
  <c r="C22" i="3"/>
  <c r="E21" i="3"/>
  <c r="D21" i="3"/>
  <c r="C21" i="3"/>
  <c r="E20" i="3"/>
  <c r="D20" i="3"/>
  <c r="C20" i="3"/>
  <c r="E19" i="3"/>
  <c r="D19" i="3"/>
  <c r="C19" i="3"/>
  <c r="E18" i="3"/>
  <c r="D18" i="3"/>
  <c r="C18" i="3"/>
  <c r="E17" i="3"/>
  <c r="D17" i="3"/>
  <c r="C17" i="3"/>
  <c r="E10" i="3"/>
  <c r="D10" i="3"/>
  <c r="C10" i="3"/>
  <c r="E9" i="3"/>
  <c r="D9" i="3"/>
  <c r="C9" i="3"/>
  <c r="E8" i="3"/>
  <c r="D8" i="3"/>
  <c r="C8" i="3"/>
  <c r="E7" i="3"/>
  <c r="D7" i="3"/>
  <c r="C7" i="3"/>
  <c r="E6" i="3"/>
  <c r="D6" i="3"/>
  <c r="C6" i="3"/>
  <c r="E5" i="3"/>
  <c r="D5" i="3"/>
  <c r="C5" i="3"/>
  <c r="E4" i="3"/>
  <c r="D4" i="3"/>
  <c r="C4" i="3"/>
  <c r="E3" i="3"/>
  <c r="D3" i="3"/>
  <c r="C3" i="3"/>
  <c r="O4" i="3" l="1"/>
  <c r="M11" i="3"/>
  <c r="L11" i="3"/>
  <c r="J11" i="3"/>
  <c r="I11" i="3"/>
  <c r="H11" i="3"/>
  <c r="F11" i="3"/>
  <c r="N11" i="3" l="1"/>
  <c r="O18" i="3"/>
  <c r="O22" i="3"/>
  <c r="I25" i="3"/>
  <c r="M25" i="3"/>
  <c r="C25" i="3"/>
  <c r="O21" i="3"/>
  <c r="F25" i="3"/>
  <c r="C11" i="3"/>
  <c r="J25" i="3"/>
  <c r="O20" i="3"/>
  <c r="G25" i="3"/>
  <c r="N25" i="3"/>
  <c r="D25" i="3"/>
  <c r="O24" i="3"/>
  <c r="K25" i="3"/>
  <c r="E25" i="3"/>
  <c r="O19" i="3"/>
  <c r="O23" i="3"/>
  <c r="H25" i="3"/>
  <c r="L25" i="3"/>
  <c r="K11" i="3"/>
  <c r="D11" i="3"/>
  <c r="E11" i="3"/>
  <c r="G11" i="3"/>
  <c r="O17" i="3"/>
  <c r="P10" i="3"/>
  <c r="O10" i="3"/>
  <c r="O25" i="3" l="1"/>
  <c r="Q10" i="3"/>
  <c r="P3" i="3" l="1"/>
  <c r="P9" i="3"/>
  <c r="O9" i="3"/>
  <c r="P8" i="3"/>
  <c r="O8" i="3"/>
  <c r="P7" i="3"/>
  <c r="O7" i="3"/>
  <c r="P6" i="3"/>
  <c r="O6" i="3"/>
  <c r="P5" i="3"/>
  <c r="O5" i="3"/>
  <c r="P4" i="3"/>
  <c r="O3" i="3"/>
  <c r="Q3" i="3" l="1"/>
  <c r="O11" i="3"/>
  <c r="P11" i="3"/>
  <c r="Q9" i="3" l="1"/>
  <c r="Q7" i="3"/>
  <c r="Q5" i="3"/>
  <c r="Q8" i="3"/>
  <c r="Q6" i="3"/>
  <c r="Q4" i="3"/>
  <c r="Q11" i="3" l="1"/>
</calcChain>
</file>

<file path=xl/sharedStrings.xml><?xml version="1.0" encoding="utf-8"?>
<sst xmlns="http://schemas.openxmlformats.org/spreadsheetml/2006/main" count="13073" uniqueCount="4666">
  <si>
    <t>SPD
CODE</t>
  </si>
  <si>
    <t>SPD NAME</t>
  </si>
  <si>
    <t>06</t>
  </si>
  <si>
    <t>Dallas</t>
  </si>
  <si>
    <t>TX</t>
  </si>
  <si>
    <t>03</t>
  </si>
  <si>
    <t>Philadelphia</t>
  </si>
  <si>
    <t>VA</t>
  </si>
  <si>
    <t>04</t>
  </si>
  <si>
    <t>Atlanta</t>
  </si>
  <si>
    <t>FL</t>
  </si>
  <si>
    <t>07</t>
  </si>
  <si>
    <t>Kansas City</t>
  </si>
  <si>
    <t>TN</t>
  </si>
  <si>
    <t>05</t>
  </si>
  <si>
    <t>09</t>
  </si>
  <si>
    <t>CA</t>
  </si>
  <si>
    <t>NV</t>
  </si>
  <si>
    <t>02</t>
  </si>
  <si>
    <t>NY</t>
  </si>
  <si>
    <t>SC</t>
  </si>
  <si>
    <t>NC</t>
  </si>
  <si>
    <t>KS</t>
  </si>
  <si>
    <t>CT</t>
  </si>
  <si>
    <t>MO</t>
  </si>
  <si>
    <t>PA</t>
  </si>
  <si>
    <t>AZ</t>
  </si>
  <si>
    <t>KY</t>
  </si>
  <si>
    <t>WV</t>
  </si>
  <si>
    <t>MA</t>
  </si>
  <si>
    <t>MI</t>
  </si>
  <si>
    <t>School Participation Division</t>
  </si>
  <si>
    <t>OPE ID</t>
  </si>
  <si>
    <t>ACN</t>
  </si>
  <si>
    <t>SD</t>
  </si>
  <si>
    <t>OK</t>
  </si>
  <si>
    <t>NJ</t>
  </si>
  <si>
    <t>01/02</t>
  </si>
  <si>
    <t>05/08</t>
  </si>
  <si>
    <t>09/10</t>
  </si>
  <si>
    <t>ST</t>
  </si>
  <si>
    <t>FPRD
 Date</t>
  </si>
  <si>
    <t>SPD
Code</t>
  </si>
  <si>
    <t>QTR EDL/FPRD Issued</t>
  </si>
  <si>
    <t>FPRD 
Count</t>
  </si>
  <si>
    <t>EDL 
Count</t>
  </si>
  <si>
    <t>Total</t>
  </si>
  <si>
    <t>FAD Sent
Total</t>
  </si>
  <si>
    <t>REVIEW
YR</t>
  </si>
  <si>
    <t>REVIEW
AWARD YR1</t>
  </si>
  <si>
    <t>EDL
Date</t>
  </si>
  <si>
    <t>REVIEW
AWARD YR2</t>
  </si>
  <si>
    <t>REVIEW
AWARD YR3</t>
  </si>
  <si>
    <t>FAD Sent 
FY QTR</t>
  </si>
  <si>
    <t>FAD Date 
Sent</t>
  </si>
  <si>
    <t>QTR-01</t>
  </si>
  <si>
    <t>11</t>
  </si>
  <si>
    <t>Multi-Regional and Foreign Schools</t>
  </si>
  <si>
    <t>Chicago - Denver</t>
  </si>
  <si>
    <t>San Francisco - Seattle</t>
  </si>
  <si>
    <t>New York - Boston</t>
  </si>
  <si>
    <t>FPRD/EDL
 Date</t>
  </si>
  <si>
    <t>PRN</t>
  </si>
  <si>
    <t>FC</t>
  </si>
  <si>
    <t>Institution Name</t>
  </si>
  <si>
    <t>City</t>
  </si>
  <si>
    <t>01004300</t>
  </si>
  <si>
    <t>Bon Secours Memorial College of Nursing</t>
  </si>
  <si>
    <t>OR</t>
  </si>
  <si>
    <t>2113</t>
  </si>
  <si>
    <t>2431</t>
  </si>
  <si>
    <t>2113 or 2431</t>
  </si>
  <si>
    <t>01090300</t>
  </si>
  <si>
    <t>Rizzieri Aveda School for Beauty and Wellness</t>
  </si>
  <si>
    <t>Beauty Institute (The)</t>
  </si>
  <si>
    <t>Concordia University</t>
  </si>
  <si>
    <t>00667700</t>
  </si>
  <si>
    <t>McGill University</t>
  </si>
  <si>
    <t>00836500</t>
  </si>
  <si>
    <t>00858200</t>
  </si>
  <si>
    <t>Wilfrid Laurier University</t>
  </si>
  <si>
    <t>02219200</t>
  </si>
  <si>
    <t>University of Saskatchewan</t>
  </si>
  <si>
    <t>03348500</t>
  </si>
  <si>
    <t>Redeemer University College</t>
  </si>
  <si>
    <t>AL</t>
  </si>
  <si>
    <t>CO</t>
  </si>
  <si>
    <t>IL</t>
  </si>
  <si>
    <t>IA</t>
  </si>
  <si>
    <t>NE</t>
  </si>
  <si>
    <t>WI</t>
  </si>
  <si>
    <t>PR</t>
  </si>
  <si>
    <t>MN</t>
  </si>
  <si>
    <t>ID</t>
  </si>
  <si>
    <t>UT</t>
  </si>
  <si>
    <t>WA</t>
  </si>
  <si>
    <t>02061600</t>
  </si>
  <si>
    <t>02531800</t>
  </si>
  <si>
    <t>04216500</t>
  </si>
  <si>
    <t>04244000</t>
  </si>
  <si>
    <t>California Intercontinental University</t>
  </si>
  <si>
    <t>00836300</t>
  </si>
  <si>
    <t>Mount Saint Vincent University</t>
  </si>
  <si>
    <t>03033800</t>
  </si>
  <si>
    <t>Cape Breton University</t>
  </si>
  <si>
    <t>TONI&amp;GUY Hairdressing Academy</t>
  </si>
  <si>
    <t>02284300</t>
  </si>
  <si>
    <t>Interactive College of Technology</t>
  </si>
  <si>
    <t>GA</t>
  </si>
  <si>
    <t>AR</t>
  </si>
  <si>
    <t>Genesis Career College</t>
  </si>
  <si>
    <t>03113600</t>
  </si>
  <si>
    <t>Southern California Institute of Technology</t>
  </si>
  <si>
    <t>03681300</t>
  </si>
  <si>
    <t>California Healing Arts College</t>
  </si>
  <si>
    <t>OH</t>
  </si>
  <si>
    <t>Salon Professional Academy (The)</t>
  </si>
  <si>
    <t>04171000</t>
  </si>
  <si>
    <t>Advanced Training Institute</t>
  </si>
  <si>
    <t>00668300</t>
  </si>
  <si>
    <t>University of Guelph</t>
  </si>
  <si>
    <t>00668500</t>
  </si>
  <si>
    <t>University of New Brunswick (The)</t>
  </si>
  <si>
    <t>00836600</t>
  </si>
  <si>
    <t>Universite de Montreal</t>
  </si>
  <si>
    <t>00836900</t>
  </si>
  <si>
    <t>University of British Columbia</t>
  </si>
  <si>
    <t>03335400</t>
  </si>
  <si>
    <t>Burman University</t>
  </si>
  <si>
    <t>03900300</t>
  </si>
  <si>
    <t>Medical University of the Americas</t>
  </si>
  <si>
    <t>04156700</t>
  </si>
  <si>
    <t>MD</t>
  </si>
  <si>
    <t>00865500</t>
  </si>
  <si>
    <t>LA</t>
  </si>
  <si>
    <t>IN</t>
  </si>
  <si>
    <t>02320800</t>
  </si>
  <si>
    <t>Magnolia College of Cosmetology</t>
  </si>
  <si>
    <t>MS</t>
  </si>
  <si>
    <t>02349200</t>
  </si>
  <si>
    <t>Headmasters School of Hair Design</t>
  </si>
  <si>
    <t>02541000</t>
  </si>
  <si>
    <t>Alaska Career College</t>
  </si>
  <si>
    <t>AK</t>
  </si>
  <si>
    <t>02562500</t>
  </si>
  <si>
    <t>International Technical College</t>
  </si>
  <si>
    <t>02602100</t>
  </si>
  <si>
    <t>Northwest College of Art &amp; Design</t>
  </si>
  <si>
    <t>03010400</t>
  </si>
  <si>
    <t>Crescent City School of Gaming &amp; Bartending</t>
  </si>
  <si>
    <t>03538300</t>
  </si>
  <si>
    <t>Alexandria School of Scientific Therapeutics</t>
  </si>
  <si>
    <t>03714300</t>
  </si>
  <si>
    <t>Trend Barber College</t>
  </si>
  <si>
    <t>04166900</t>
  </si>
  <si>
    <t>Cosmetic Arts Institute</t>
  </si>
  <si>
    <t>04256100</t>
  </si>
  <si>
    <t>Indiana College of Sports &amp; Medical Massage</t>
  </si>
  <si>
    <t>00683700</t>
  </si>
  <si>
    <t>Universite Laval</t>
  </si>
  <si>
    <t>00950300</t>
  </si>
  <si>
    <t>Mount Allison University</t>
  </si>
  <si>
    <t>03780300</t>
  </si>
  <si>
    <t>Saba University School of Medicine</t>
  </si>
  <si>
    <t>04134200</t>
  </si>
  <si>
    <t>London Contemporary Dance School</t>
  </si>
  <si>
    <t>Ambrose University</t>
  </si>
  <si>
    <t>IBMC College</t>
  </si>
  <si>
    <t>01321800</t>
  </si>
  <si>
    <t>M.J. Murphy Beauty College</t>
  </si>
  <si>
    <t>03006300</t>
  </si>
  <si>
    <t>HI</t>
  </si>
  <si>
    <t>00685200</t>
  </si>
  <si>
    <t>Bishop's University</t>
  </si>
  <si>
    <t>00948600</t>
  </si>
  <si>
    <t>Trinity Western University</t>
  </si>
  <si>
    <t>00638900</t>
  </si>
  <si>
    <t>Goldfarb School of Nursing at Barnes-Jewish College</t>
  </si>
  <si>
    <t>01085800</t>
  </si>
  <si>
    <t>Avalon School of Cosmetology</t>
  </si>
  <si>
    <t>Wayne's College of Beauty</t>
  </si>
  <si>
    <t>02098300</t>
  </si>
  <si>
    <t>Western Technical College</t>
  </si>
  <si>
    <t>02258600</t>
  </si>
  <si>
    <t>02275900</t>
  </si>
  <si>
    <t>02285000</t>
  </si>
  <si>
    <t>Paul Mitchell The School Huntsville</t>
  </si>
  <si>
    <t>02335500</t>
  </si>
  <si>
    <t>Theological University of the Caribbean</t>
  </si>
  <si>
    <t>02358600</t>
  </si>
  <si>
    <t>Stage One-The Hair School</t>
  </si>
  <si>
    <t>02570400</t>
  </si>
  <si>
    <t>Educational Technical College (EDUTEC)</t>
  </si>
  <si>
    <t>02573200</t>
  </si>
  <si>
    <t>La Belle Beauty Academy</t>
  </si>
  <si>
    <t>02621500</t>
  </si>
  <si>
    <t>Career College of Northern Nevada</t>
  </si>
  <si>
    <t>03063400</t>
  </si>
  <si>
    <t>Modern Technology School</t>
  </si>
  <si>
    <t>03114700</t>
  </si>
  <si>
    <t>Praxis Institute</t>
  </si>
  <si>
    <t>03400300</t>
  </si>
  <si>
    <t>Quest College</t>
  </si>
  <si>
    <t>03617300</t>
  </si>
  <si>
    <t>Healing Mountain Massage School</t>
  </si>
  <si>
    <t>03822300</t>
  </si>
  <si>
    <t>Paul Mitchell The School - Madison</t>
  </si>
  <si>
    <t>03838500</t>
  </si>
  <si>
    <t>Northwest Career College</t>
  </si>
  <si>
    <t>03842500</t>
  </si>
  <si>
    <t>Cambridge Institute of Allied Health and Technology</t>
  </si>
  <si>
    <t>03968300</t>
  </si>
  <si>
    <t>Lakewood School of Therapeutic Massage</t>
  </si>
  <si>
    <t>04060300</t>
  </si>
  <si>
    <t>American Institute of Medical Technology</t>
  </si>
  <si>
    <t>04074300</t>
  </si>
  <si>
    <t>Hondros College of Nursing</t>
  </si>
  <si>
    <t>04129800</t>
  </si>
  <si>
    <t>MediaTech Institute</t>
  </si>
  <si>
    <t>04133700</t>
  </si>
  <si>
    <t>New York Medical Career Training Center</t>
  </si>
  <si>
    <t>04134300</t>
  </si>
  <si>
    <t>Evans Hairstyling College</t>
  </si>
  <si>
    <t>04149200</t>
  </si>
  <si>
    <t>Xcell Academy A Paul Mitchell School</t>
  </si>
  <si>
    <t>04152900</t>
  </si>
  <si>
    <t>Studio Academy of Beauty (The)</t>
  </si>
  <si>
    <t>04158200</t>
  </si>
  <si>
    <t>Paul Mitchell The School Sherman Oaks</t>
  </si>
  <si>
    <t>04175100</t>
  </si>
  <si>
    <t>Paul Mitchell The School Honolulu</t>
  </si>
  <si>
    <t>04177500</t>
  </si>
  <si>
    <t>04183000</t>
  </si>
  <si>
    <t>Top Nails &amp; Hair Beauty School</t>
  </si>
  <si>
    <t>04184700</t>
  </si>
  <si>
    <t>Protege Academy</t>
  </si>
  <si>
    <t>04187400</t>
  </si>
  <si>
    <t>John Amico School of Hair Design</t>
  </si>
  <si>
    <t>04191900</t>
  </si>
  <si>
    <t>Paul Mitchell The School Spokane</t>
  </si>
  <si>
    <t>04205300</t>
  </si>
  <si>
    <t>Mitsu Sato Hair Academy</t>
  </si>
  <si>
    <t>04215100</t>
  </si>
  <si>
    <t>California Career Institute</t>
  </si>
  <si>
    <t>04233900</t>
  </si>
  <si>
    <t>Atlantis University</t>
  </si>
  <si>
    <t>04234000</t>
  </si>
  <si>
    <t>San Francisco Film School</t>
  </si>
  <si>
    <t>04246900</t>
  </si>
  <si>
    <t>PiBerry Institute</t>
  </si>
  <si>
    <t>04248200</t>
  </si>
  <si>
    <t>DeHart Technical School</t>
  </si>
  <si>
    <t>00814800</t>
  </si>
  <si>
    <t>University of Winnipeg (The)</t>
  </si>
  <si>
    <t>00844600</t>
  </si>
  <si>
    <t>University of Western Ontario (The)</t>
  </si>
  <si>
    <t>00914300</t>
  </si>
  <si>
    <t>Bar-Ilan University</t>
  </si>
  <si>
    <t>00936700</t>
  </si>
  <si>
    <t>University of Prince Edward Island</t>
  </si>
  <si>
    <t>01227400</t>
  </si>
  <si>
    <t>Providence University College and Theological Seminary</t>
  </si>
  <si>
    <t>03078300</t>
  </si>
  <si>
    <t>Vancouver School of Theology</t>
  </si>
  <si>
    <t>Five Branches University</t>
  </si>
  <si>
    <t>ME</t>
  </si>
  <si>
    <t>00314700</t>
  </si>
  <si>
    <t>Bacone College</t>
  </si>
  <si>
    <t>00743900</t>
  </si>
  <si>
    <t>Fountainhead College of Technology</t>
  </si>
  <si>
    <t>00760000</t>
  </si>
  <si>
    <t>International Beauty School</t>
  </si>
  <si>
    <t>VT</t>
  </si>
  <si>
    <t>01009800</t>
  </si>
  <si>
    <t>Neumont College of Computer Science</t>
  </si>
  <si>
    <t>01181000</t>
  </si>
  <si>
    <t>Taylor Business Institute</t>
  </si>
  <si>
    <t>01218200</t>
  </si>
  <si>
    <t>Chattahoochee Valley Community College</t>
  </si>
  <si>
    <t>01288000</t>
  </si>
  <si>
    <t>Celebrity Stylist Beauty School</t>
  </si>
  <si>
    <t>02058600</t>
  </si>
  <si>
    <t>02060300</t>
  </si>
  <si>
    <t>MIAT College of Technology</t>
  </si>
  <si>
    <t>02066100</t>
  </si>
  <si>
    <t>Ohio State College of Barber Styling</t>
  </si>
  <si>
    <t>02092500</t>
  </si>
  <si>
    <t>Laurel Technical Institute</t>
  </si>
  <si>
    <t>02101000</t>
  </si>
  <si>
    <t>Northwest College School of Beauty</t>
  </si>
  <si>
    <t>02104900</t>
  </si>
  <si>
    <t>Sumner College</t>
  </si>
  <si>
    <t>02128300</t>
  </si>
  <si>
    <t>Institute for Business &amp; Technology</t>
  </si>
  <si>
    <t>02185800</t>
  </si>
  <si>
    <t>Moler Barber College</t>
  </si>
  <si>
    <t>02192800</t>
  </si>
  <si>
    <t>Walnut Hill College</t>
  </si>
  <si>
    <t>02218800</t>
  </si>
  <si>
    <t>Brookline College</t>
  </si>
  <si>
    <t>02241800</t>
  </si>
  <si>
    <t>American Career College</t>
  </si>
  <si>
    <t>02251500</t>
  </si>
  <si>
    <t>Trend Setters' Academy of Beauty Culture</t>
  </si>
  <si>
    <t>02521200</t>
  </si>
  <si>
    <t>Arlington Career Institute</t>
  </si>
  <si>
    <t>Paul Mitchell The School Costa Mesa</t>
  </si>
  <si>
    <t>02541200</t>
  </si>
  <si>
    <t>Stratford University</t>
  </si>
  <si>
    <t>02542300</t>
  </si>
  <si>
    <t>National Holistic Institute</t>
  </si>
  <si>
    <t>02559000</t>
  </si>
  <si>
    <t>University of Advancing Computer Technology</t>
  </si>
  <si>
    <t>03039900</t>
  </si>
  <si>
    <t>Fremont College</t>
  </si>
  <si>
    <t>03066900</t>
  </si>
  <si>
    <t>IntelliTec College</t>
  </si>
  <si>
    <t>03123900</t>
  </si>
  <si>
    <t>Southeastern College</t>
  </si>
  <si>
    <t>03128100</t>
  </si>
  <si>
    <t>College of Health Care Professions (The)</t>
  </si>
  <si>
    <t>03156400</t>
  </si>
  <si>
    <t>AOMA Graduate School of Integrative Medicine</t>
  </si>
  <si>
    <t>03555300</t>
  </si>
  <si>
    <t>Southeastern Institute</t>
  </si>
  <si>
    <t>03555400</t>
  </si>
  <si>
    <t>03686300</t>
  </si>
  <si>
    <t>Colorado School of Traditional Chinese Medicine</t>
  </si>
  <si>
    <t>03727600</t>
  </si>
  <si>
    <t>Auguste Escoffier School of Culinary Arts</t>
  </si>
  <si>
    <t>03746400</t>
  </si>
  <si>
    <t>04014300</t>
  </si>
  <si>
    <t>P&amp;A Scholars Beauty School</t>
  </si>
  <si>
    <t>04037300</t>
  </si>
  <si>
    <t>Los Angeles Film School (The)</t>
  </si>
  <si>
    <t>04118300</t>
  </si>
  <si>
    <t>Northcoast Medical Training Academy</t>
  </si>
  <si>
    <t>04130400</t>
  </si>
  <si>
    <t>Shear Excellence Hair Academy</t>
  </si>
  <si>
    <t>04138500</t>
  </si>
  <si>
    <t>Houston International College Cardiotech Ultrasound School</t>
  </si>
  <si>
    <t>04138700</t>
  </si>
  <si>
    <t>Paul Mitchell the School - Pasadena</t>
  </si>
  <si>
    <t>04146800</t>
  </si>
  <si>
    <t>South Texas Training Center</t>
  </si>
  <si>
    <t>04149400</t>
  </si>
  <si>
    <t>Gary Manuel Aveda Institute</t>
  </si>
  <si>
    <t>04154800</t>
  </si>
  <si>
    <t>DuVall's School of Cosmetology</t>
  </si>
  <si>
    <t>04182100</t>
  </si>
  <si>
    <t>First Class Cosmetology School</t>
  </si>
  <si>
    <t>04182200</t>
  </si>
  <si>
    <t>Hawaii Medical College</t>
  </si>
  <si>
    <t>04182600</t>
  </si>
  <si>
    <t>04189400</t>
  </si>
  <si>
    <t>04222600</t>
  </si>
  <si>
    <t>Healthcare Institute (The)</t>
  </si>
  <si>
    <t>04235900</t>
  </si>
  <si>
    <t>04246700</t>
  </si>
  <si>
    <t>Learning Bridge Career Institute</t>
  </si>
  <si>
    <t>04248000</t>
  </si>
  <si>
    <t>Recording Conservatory of Austin, (The)</t>
  </si>
  <si>
    <t>04252400</t>
  </si>
  <si>
    <t>04259800</t>
  </si>
  <si>
    <t>California Institute of Arts &amp; Technology</t>
  </si>
  <si>
    <t>NM</t>
  </si>
  <si>
    <t>00837100</t>
  </si>
  <si>
    <t>American University of Beirut</t>
  </si>
  <si>
    <t>00942100</t>
  </si>
  <si>
    <t>Brandon University</t>
  </si>
  <si>
    <t>01067500</t>
  </si>
  <si>
    <t>Regent College</t>
  </si>
  <si>
    <t>01172200</t>
  </si>
  <si>
    <t>Briercrest  College and Seminary</t>
  </si>
  <si>
    <t>03435300</t>
  </si>
  <si>
    <t>Anglia  Ruskin University</t>
  </si>
  <si>
    <t>Final Program Review Determinations (FPRDs)</t>
  </si>
  <si>
    <t>Final Audit Determinations (FADs)</t>
  </si>
  <si>
    <t>ELIG</t>
  </si>
  <si>
    <t>Close
Date</t>
  </si>
  <si>
    <t>Y</t>
  </si>
  <si>
    <t/>
  </si>
  <si>
    <t>N</t>
  </si>
  <si>
    <t>00189100</t>
  </si>
  <si>
    <t>University of Dubuque</t>
  </si>
  <si>
    <t>00195800</t>
  </si>
  <si>
    <t>Brescia University</t>
  </si>
  <si>
    <t>00197600</t>
  </si>
  <si>
    <t>Morehead State University</t>
  </si>
  <si>
    <t>WY</t>
  </si>
  <si>
    <t>00666600</t>
  </si>
  <si>
    <t>Lutheran School of Nursing</t>
  </si>
  <si>
    <t>00668900</t>
  </si>
  <si>
    <t>University of Windsor</t>
  </si>
  <si>
    <t>01291200</t>
  </si>
  <si>
    <t>MTI College</t>
  </si>
  <si>
    <t>02120700</t>
  </si>
  <si>
    <t>San Joaquin Valley College</t>
  </si>
  <si>
    <t>02184200</t>
  </si>
  <si>
    <t>Paroba College of Cosmetology</t>
  </si>
  <si>
    <t>02203900</t>
  </si>
  <si>
    <t>Erie Institute of Technology</t>
  </si>
  <si>
    <t>Cortiva Institute</t>
  </si>
  <si>
    <t>03008600</t>
  </si>
  <si>
    <t>03125600</t>
  </si>
  <si>
    <t>Miami Ad School</t>
  </si>
  <si>
    <t>03127500</t>
  </si>
  <si>
    <t>Advanced Technology Institute</t>
  </si>
  <si>
    <t>03280400</t>
  </si>
  <si>
    <t>Cortiva Institute - Charlottesville</t>
  </si>
  <si>
    <t>03298300</t>
  </si>
  <si>
    <t>03445300</t>
  </si>
  <si>
    <t>HDS Truck Driving Institute</t>
  </si>
  <si>
    <t>American Institute of Alternative Medicine</t>
  </si>
  <si>
    <t>03766300</t>
  </si>
  <si>
    <t>03816300</t>
  </si>
  <si>
    <t>Artistic Nails &amp; Beauty Academy</t>
  </si>
  <si>
    <t>03971300</t>
  </si>
  <si>
    <t>04115600</t>
  </si>
  <si>
    <t>Mayfield College</t>
  </si>
  <si>
    <t>04123900</t>
  </si>
  <si>
    <t>Lexington Healing Arts Academy</t>
  </si>
  <si>
    <t>04168000</t>
  </si>
  <si>
    <t>American College of Greece (The)</t>
  </si>
  <si>
    <t>04180000</t>
  </si>
  <si>
    <t>Cinta Aveda Institute</t>
  </si>
  <si>
    <t>04181600</t>
  </si>
  <si>
    <t>Integrity College of Health</t>
  </si>
  <si>
    <t>04185000</t>
  </si>
  <si>
    <t>Colorado Academy of Veterinary Technology</t>
  </si>
  <si>
    <t>04185600</t>
  </si>
  <si>
    <t>Medical Allied Career Center</t>
  </si>
  <si>
    <t>04195500</t>
  </si>
  <si>
    <t>Southern States University</t>
  </si>
  <si>
    <t>04211900</t>
  </si>
  <si>
    <t>Xavier College School of Nursing</t>
  </si>
  <si>
    <t>04223700</t>
  </si>
  <si>
    <t>Bay Area Medical Academy</t>
  </si>
  <si>
    <t>04226100</t>
  </si>
  <si>
    <t>Lawrence &amp; Company College of Cosmetology</t>
  </si>
  <si>
    <t>04244900</t>
  </si>
  <si>
    <t>Sonoran Desert Institute</t>
  </si>
  <si>
    <t>01116600</t>
  </si>
  <si>
    <t>Broadview University</t>
  </si>
  <si>
    <t>00231500</t>
  </si>
  <si>
    <t>Schoolcraft College</t>
  </si>
  <si>
    <t>00902200</t>
  </si>
  <si>
    <t>Associated Technical College</t>
  </si>
  <si>
    <t>02206200</t>
  </si>
  <si>
    <t>02553500</t>
  </si>
  <si>
    <t>02553600</t>
  </si>
  <si>
    <t>Diversified Vocational College</t>
  </si>
  <si>
    <t>03072600</t>
  </si>
  <si>
    <t>DCI Career Institute</t>
  </si>
  <si>
    <t>03128700</t>
  </si>
  <si>
    <t>Mt. Sierra College</t>
  </si>
  <si>
    <t>03814300</t>
  </si>
  <si>
    <t>Turning Point Beauty College</t>
  </si>
  <si>
    <t>04230300</t>
  </si>
  <si>
    <t>Paul Mitchell The School Merrillville</t>
  </si>
  <si>
    <t>04230500</t>
  </si>
  <si>
    <t>04265400</t>
  </si>
  <si>
    <t>Ann Webb Skin Institute</t>
  </si>
  <si>
    <t>02087900</t>
  </si>
  <si>
    <t>Oxford Brookes University</t>
  </si>
  <si>
    <t>Concorde Career College</t>
  </si>
  <si>
    <t>00888700</t>
  </si>
  <si>
    <t>02140000</t>
  </si>
  <si>
    <t>Riverside College of Health Careers</t>
  </si>
  <si>
    <t>02166400</t>
  </si>
  <si>
    <t>02260600</t>
  </si>
  <si>
    <t>02534900</t>
  </si>
  <si>
    <t>Ponce Paramedical College (POPAC)</t>
  </si>
  <si>
    <t>04168700</t>
  </si>
  <si>
    <t>Peloton College</t>
  </si>
  <si>
    <t>04230400</t>
  </si>
  <si>
    <t>Paul Mitchell The School Lansing</t>
  </si>
  <si>
    <t>Alberta University of the Arts</t>
  </si>
  <si>
    <t>05-2016-6-2001</t>
  </si>
  <si>
    <t>00217100</t>
  </si>
  <si>
    <t>Massachusetts Bay Community College</t>
  </si>
  <si>
    <t>00368700</t>
  </si>
  <si>
    <t>Green Mountain College</t>
  </si>
  <si>
    <t>01236200</t>
  </si>
  <si>
    <t>Northwestern College</t>
  </si>
  <si>
    <t>02539800</t>
  </si>
  <si>
    <t>Queen City College</t>
  </si>
  <si>
    <t>02546400</t>
  </si>
  <si>
    <t>MTI Business College</t>
  </si>
  <si>
    <t>ATA College</t>
  </si>
  <si>
    <t>04121000</t>
  </si>
  <si>
    <t>MyComputerCareer.com /TechSkills</t>
  </si>
  <si>
    <t>04124500</t>
  </si>
  <si>
    <t>MyComputerCareer.com /Techskills</t>
  </si>
  <si>
    <t>04179900</t>
  </si>
  <si>
    <t>Tomorrow's Image Barber &amp; Beauty Academy of Virginia</t>
  </si>
  <si>
    <t>HCI College</t>
  </si>
  <si>
    <t>04230200</t>
  </si>
  <si>
    <t>Paul Mitchell The School Farmington Hills</t>
  </si>
  <si>
    <t>University of Manitoba</t>
  </si>
  <si>
    <t>00668400</t>
  </si>
  <si>
    <t>University of Victoria</t>
  </si>
  <si>
    <t>00837000</t>
  </si>
  <si>
    <t>Kingswood University</t>
  </si>
  <si>
    <t>02102100</t>
  </si>
  <si>
    <t>Concordia University of Edmonton</t>
  </si>
  <si>
    <t>02593800</t>
  </si>
  <si>
    <t>Saber College</t>
  </si>
  <si>
    <t>Tricoci University of Beauty Culture</t>
  </si>
  <si>
    <t>Academy of Hair Design</t>
  </si>
  <si>
    <t>04205800</t>
  </si>
  <si>
    <t>SAE Institute of Technology, Los Angeles</t>
  </si>
  <si>
    <t>Memphis Institute of Barbering</t>
  </si>
  <si>
    <t>MT</t>
  </si>
  <si>
    <t>NH</t>
  </si>
  <si>
    <t>00290500</t>
  </si>
  <si>
    <t>02158400</t>
  </si>
  <si>
    <t>Harrison College</t>
  </si>
  <si>
    <t>02174800</t>
  </si>
  <si>
    <t>Michael's School of Hair Design &amp; Esthetics Paul Mitchell Partner Scho</t>
  </si>
  <si>
    <t>02559300</t>
  </si>
  <si>
    <t>United Education Institute</t>
  </si>
  <si>
    <t>04147700</t>
  </si>
  <si>
    <t>Lake Lanier School of Massage</t>
  </si>
  <si>
    <t>02305800</t>
  </si>
  <si>
    <t>Florida Career College</t>
  </si>
  <si>
    <t>03027100</t>
  </si>
  <si>
    <t>Fairview Academy</t>
  </si>
  <si>
    <t>02317300</t>
  </si>
  <si>
    <t>03131300</t>
  </si>
  <si>
    <t>03696400</t>
  </si>
  <si>
    <t>03701300</t>
  </si>
  <si>
    <t>04100300</t>
  </si>
  <si>
    <t>Denmark College</t>
  </si>
  <si>
    <t>BK Cosmo College of Cosmetology</t>
  </si>
  <si>
    <t>04203800</t>
  </si>
  <si>
    <t>00669000</t>
  </si>
  <si>
    <t>University of Copenhagen</t>
  </si>
  <si>
    <t>00850500</t>
  </si>
  <si>
    <t>University of Melbourne</t>
  </si>
  <si>
    <t>03859400</t>
  </si>
  <si>
    <t>Falmouth University</t>
  </si>
  <si>
    <t>00278500</t>
  </si>
  <si>
    <t>New York University</t>
  </si>
  <si>
    <t>01301600</t>
  </si>
  <si>
    <t>Ogle School Hair Skin Nails</t>
  </si>
  <si>
    <t>02527500</t>
  </si>
  <si>
    <t>Houston Training Schools</t>
  </si>
  <si>
    <t>Pinnacle Career Institute</t>
  </si>
  <si>
    <t>04215500</t>
  </si>
  <si>
    <t>Champ's Barber School</t>
  </si>
  <si>
    <t>October 
2019</t>
  </si>
  <si>
    <t>November 
2019</t>
  </si>
  <si>
    <t>December
2019</t>
  </si>
  <si>
    <t>January
2020</t>
  </si>
  <si>
    <t>February
2020</t>
  </si>
  <si>
    <t>March
2020</t>
  </si>
  <si>
    <t>April
2020</t>
  </si>
  <si>
    <t>May
2020</t>
  </si>
  <si>
    <t>June
2020</t>
  </si>
  <si>
    <t>July
2020</t>
  </si>
  <si>
    <t>August
2020</t>
  </si>
  <si>
    <t>September
2020</t>
  </si>
  <si>
    <t>02158600</t>
  </si>
  <si>
    <t>Mr. Bela's School of Cosmetology</t>
  </si>
  <si>
    <t>05-2018-91447</t>
  </si>
  <si>
    <t>02161800</t>
  </si>
  <si>
    <t>Musicians Institute</t>
  </si>
  <si>
    <t>09-2018-92001</t>
  </si>
  <si>
    <t>02-2018-91277</t>
  </si>
  <si>
    <t>02167800</t>
  </si>
  <si>
    <t>Estes Institute of Cosmetology Arts &amp; Sciences</t>
  </si>
  <si>
    <t>09-2018-92110</t>
  </si>
  <si>
    <t>01-2019-91624</t>
  </si>
  <si>
    <t>02178500</t>
  </si>
  <si>
    <t>Eagle Gate College</t>
  </si>
  <si>
    <t>08-2018-93955</t>
  </si>
  <si>
    <t>02179600</t>
  </si>
  <si>
    <t>Empire Beauty Schools</t>
  </si>
  <si>
    <t>01-2018-91593</t>
  </si>
  <si>
    <t>02179900</t>
  </si>
  <si>
    <t>Argosy University</t>
  </si>
  <si>
    <t>09-2018-91987</t>
  </si>
  <si>
    <t>10-2018-93699</t>
  </si>
  <si>
    <t>09-2018-92245</t>
  </si>
  <si>
    <t>03-2018-90644</t>
  </si>
  <si>
    <t>02197500</t>
  </si>
  <si>
    <t>Baton Rouge School of Computers</t>
  </si>
  <si>
    <t>06-2018-90491</t>
  </si>
  <si>
    <t>02202200</t>
  </si>
  <si>
    <t>Stylemasters College of Hair Design</t>
  </si>
  <si>
    <t>10-2018-93744</t>
  </si>
  <si>
    <t>03-2019-90736</t>
  </si>
  <si>
    <t>03-2018-90720</t>
  </si>
  <si>
    <t>02217200</t>
  </si>
  <si>
    <t>Portfolio Center</t>
  </si>
  <si>
    <t>04-2018-93883</t>
  </si>
  <si>
    <t>09-2018-92175</t>
  </si>
  <si>
    <t>00108700</t>
  </si>
  <si>
    <t>Arkansas Baptist College</t>
  </si>
  <si>
    <t>06-2016-73395</t>
  </si>
  <si>
    <t>00122900</t>
  </si>
  <si>
    <t>Southern California University of Health Sciences</t>
  </si>
  <si>
    <t>09-2018-92031</t>
  </si>
  <si>
    <t>00160600</t>
  </si>
  <si>
    <t>Brigham Young University - Hawaii</t>
  </si>
  <si>
    <t>09-2018-92053</t>
  </si>
  <si>
    <t>00169800</t>
  </si>
  <si>
    <t>John Marshall Law School (The)</t>
  </si>
  <si>
    <t>05-2017-80509</t>
  </si>
  <si>
    <t>00178400</t>
  </si>
  <si>
    <t>Ancilla Domini College</t>
  </si>
  <si>
    <t>05-2018-91150</t>
  </si>
  <si>
    <t>00183500</t>
  </si>
  <si>
    <t>Saint Mary of the Woods College</t>
  </si>
  <si>
    <t>05-2011-23250</t>
  </si>
  <si>
    <t>00187400</t>
  </si>
  <si>
    <t>Luther College</t>
  </si>
  <si>
    <t>07-2019-02409</t>
  </si>
  <si>
    <t>00188100</t>
  </si>
  <si>
    <t>Ashford University</t>
  </si>
  <si>
    <t>09-2017-81459</t>
  </si>
  <si>
    <t>07-2019-02398</t>
  </si>
  <si>
    <t>00189600</t>
  </si>
  <si>
    <t>Wartburg College</t>
  </si>
  <si>
    <t>07-2019-02399</t>
  </si>
  <si>
    <t>04-2019-00059</t>
  </si>
  <si>
    <t>04-2019-00055</t>
  </si>
  <si>
    <t>00206500</t>
  </si>
  <si>
    <t>Notre Dame of Maryland University</t>
  </si>
  <si>
    <t>03-2018-90603</t>
  </si>
  <si>
    <t>01-2019-01628</t>
  </si>
  <si>
    <t>00224600</t>
  </si>
  <si>
    <t>Cleary University</t>
  </si>
  <si>
    <t>05-2018-91179</t>
  </si>
  <si>
    <t>05-2019-01474</t>
  </si>
  <si>
    <t>00247100</t>
  </si>
  <si>
    <t>Saint Louis Community College</t>
  </si>
  <si>
    <t>07-2019-02405</t>
  </si>
  <si>
    <t>00254400</t>
  </si>
  <si>
    <t>Doane University</t>
  </si>
  <si>
    <t>07-2019-02396</t>
  </si>
  <si>
    <t>02-2018-91281</t>
  </si>
  <si>
    <t>04-2018-93698</t>
  </si>
  <si>
    <t>00295400</t>
  </si>
  <si>
    <t>University of North Carolina at Pembroke</t>
  </si>
  <si>
    <t>00296200</t>
  </si>
  <si>
    <t>Shaw University</t>
  </si>
  <si>
    <t>04-2018-93711</t>
  </si>
  <si>
    <t>00302400</t>
  </si>
  <si>
    <t>Case Western Reserve University</t>
  </si>
  <si>
    <t>05-2018-91193</t>
  </si>
  <si>
    <t>00311400</t>
  </si>
  <si>
    <t>Firelands Regional Medical Center</t>
  </si>
  <si>
    <t>05-2018-91444</t>
  </si>
  <si>
    <t>06-2018-90401</t>
  </si>
  <si>
    <t>00320700</t>
  </si>
  <si>
    <t>Pacific Northwest College of Art</t>
  </si>
  <si>
    <t>10-2018-93682</t>
  </si>
  <si>
    <t>00325300</t>
  </si>
  <si>
    <t>Dickinson College</t>
  </si>
  <si>
    <t>03-2019-00763</t>
  </si>
  <si>
    <t>00327700</t>
  </si>
  <si>
    <t>Indiana University of Pennsylvania</t>
  </si>
  <si>
    <t>03-2018-90574</t>
  </si>
  <si>
    <t>00331700</t>
  </si>
  <si>
    <t>Cheyney University of Pennsylvania</t>
  </si>
  <si>
    <t>03-2017-80125</t>
  </si>
  <si>
    <t>00366900</t>
  </si>
  <si>
    <t>Wiley College</t>
  </si>
  <si>
    <t>06-2018-90329</t>
  </si>
  <si>
    <t>01-2019-01633</t>
  </si>
  <si>
    <t>00374200</t>
  </si>
  <si>
    <t>Sweet Briar College</t>
  </si>
  <si>
    <t>03-2018-90572</t>
  </si>
  <si>
    <t>00381900</t>
  </si>
  <si>
    <t>Ohio Valley University</t>
  </si>
  <si>
    <t>03-2018-90568</t>
  </si>
  <si>
    <t>00474000</t>
  </si>
  <si>
    <t>Mercer County Community College</t>
  </si>
  <si>
    <t>02-2018-91271</t>
  </si>
  <si>
    <t>07-2018-92395</t>
  </si>
  <si>
    <t>00653700</t>
  </si>
  <si>
    <t>Conemaugh Memorial Medical Center</t>
  </si>
  <si>
    <t>03-2018-90688</t>
  </si>
  <si>
    <t>07-2019-92393</t>
  </si>
  <si>
    <t>00725300</t>
  </si>
  <si>
    <t>Federico Beauty Institute</t>
  </si>
  <si>
    <t>09-2018-92143</t>
  </si>
  <si>
    <t>00730300</t>
  </si>
  <si>
    <t>Lincoln Technical Institute</t>
  </si>
  <si>
    <t>01-2018-91601</t>
  </si>
  <si>
    <t>00739100</t>
  </si>
  <si>
    <t>Beauty School of Middletown</t>
  </si>
  <si>
    <t>02-2018-91366</t>
  </si>
  <si>
    <t>04-2018-93760</t>
  </si>
  <si>
    <t>00747000</t>
  </si>
  <si>
    <t>Art Institute of Pittsburgh (The)</t>
  </si>
  <si>
    <t>03-2018-90587</t>
  </si>
  <si>
    <t>00753100</t>
  </si>
  <si>
    <t>Academy of Art University</t>
  </si>
  <si>
    <t>09-2018-92113</t>
  </si>
  <si>
    <t>03-2018-90689</t>
  </si>
  <si>
    <t>00761100</t>
  </si>
  <si>
    <t>EQ School of Hair Design</t>
  </si>
  <si>
    <t>07-2018-92360</t>
  </si>
  <si>
    <t>00778000</t>
  </si>
  <si>
    <t>New Castle School of Trades</t>
  </si>
  <si>
    <t>03-2018-90679</t>
  </si>
  <si>
    <t>00781900</t>
  </si>
  <si>
    <t>Art Institute of Portland (The)</t>
  </si>
  <si>
    <t>10-2018-93679</t>
  </si>
  <si>
    <t>10-2018-93690</t>
  </si>
  <si>
    <t>00807100</t>
  </si>
  <si>
    <t>09-2018-92125</t>
  </si>
  <si>
    <t>04-2018-93957</t>
  </si>
  <si>
    <t>00835000</t>
  </si>
  <si>
    <t>03-2018-90528</t>
  </si>
  <si>
    <t>03-2018-90586</t>
  </si>
  <si>
    <t>00849800</t>
  </si>
  <si>
    <t>William Edge Institute</t>
  </si>
  <si>
    <t>06-2018-90530</t>
  </si>
  <si>
    <t>00864500</t>
  </si>
  <si>
    <t>01-2018-91592</t>
  </si>
  <si>
    <t>04-2018-93989</t>
  </si>
  <si>
    <t>10-2018-93732</t>
  </si>
  <si>
    <t>00894600</t>
  </si>
  <si>
    <t>Port Huron Cosmetology College</t>
  </si>
  <si>
    <t>05-2018-91424</t>
  </si>
  <si>
    <t>09-2018-92153</t>
  </si>
  <si>
    <t>00918600</t>
  </si>
  <si>
    <t>Dean Institute of Technology</t>
  </si>
  <si>
    <t>03-2019-90734</t>
  </si>
  <si>
    <t>00927000</t>
  </si>
  <si>
    <t>Art Institute of Atlanta (The)</t>
  </si>
  <si>
    <t>04-2018-93704</t>
  </si>
  <si>
    <t>00928300</t>
  </si>
  <si>
    <t>Midway Paris Beauty School</t>
  </si>
  <si>
    <t>02-2018-91415</t>
  </si>
  <si>
    <t>00940700</t>
  </si>
  <si>
    <t>Lincoln College of New England</t>
  </si>
  <si>
    <t>01-2018-91497</t>
  </si>
  <si>
    <t>00967300</t>
  </si>
  <si>
    <t>Rudae's School of Beauty Culture</t>
  </si>
  <si>
    <t>05-2018-91406</t>
  </si>
  <si>
    <t>00973900</t>
  </si>
  <si>
    <t>Glen Dow Academy of Hair Design &amp; Salons</t>
  </si>
  <si>
    <t>10-2018-93751</t>
  </si>
  <si>
    <t>01001700</t>
  </si>
  <si>
    <t>Payne Theological Seminary</t>
  </si>
  <si>
    <t>05-2018-91165</t>
  </si>
  <si>
    <t>03-2018-90510</t>
  </si>
  <si>
    <t>08-2018-93923</t>
  </si>
  <si>
    <t>01013800</t>
  </si>
  <si>
    <t>Stewart School</t>
  </si>
  <si>
    <t>08-2018-93872</t>
  </si>
  <si>
    <t>01019500</t>
  </si>
  <si>
    <t>Art Institute of Fort Lauderdale (The)</t>
  </si>
  <si>
    <t>04-2018-93643</t>
  </si>
  <si>
    <t>04-2018-93699</t>
  </si>
  <si>
    <t>01040500</t>
  </si>
  <si>
    <t>07-2018-92374</t>
  </si>
  <si>
    <t>01050900</t>
  </si>
  <si>
    <t>Hallmark University</t>
  </si>
  <si>
    <t>06-2018-90497</t>
  </si>
  <si>
    <t>01069500</t>
  </si>
  <si>
    <t>Tri County Beauty Academy</t>
  </si>
  <si>
    <t>05-2018-91348</t>
  </si>
  <si>
    <t>09-2018-92082</t>
  </si>
  <si>
    <t>02-2018-91404</t>
  </si>
  <si>
    <t>08-2019-93956</t>
  </si>
  <si>
    <t>01168900</t>
  </si>
  <si>
    <t>Refrigeration School (The)</t>
  </si>
  <si>
    <t>09-2018-91965</t>
  </si>
  <si>
    <t>05-2018-91422</t>
  </si>
  <si>
    <t>01192100</t>
  </si>
  <si>
    <t>Westchester School of Beauty Culture</t>
  </si>
  <si>
    <t>02-2018-91324</t>
  </si>
  <si>
    <t>04-2018-93819</t>
  </si>
  <si>
    <t>05-2017-80206</t>
  </si>
  <si>
    <t>01242500</t>
  </si>
  <si>
    <t>Stone Academy</t>
  </si>
  <si>
    <t>01-2018-91607</t>
  </si>
  <si>
    <t>01246100</t>
  </si>
  <si>
    <t>02-2018-91353</t>
  </si>
  <si>
    <t>01248300</t>
  </si>
  <si>
    <t>Paul Mitchell the School Dallas</t>
  </si>
  <si>
    <t>06-2018-90480</t>
  </si>
  <si>
    <t>01252500</t>
  </si>
  <si>
    <t>Caribbean University</t>
  </si>
  <si>
    <t>02-2018-91287</t>
  </si>
  <si>
    <t>01258400</t>
  </si>
  <si>
    <t>Illinois Institute of Art (The)</t>
  </si>
  <si>
    <t>05-2018-91122</t>
  </si>
  <si>
    <t>06-2018-90498</t>
  </si>
  <si>
    <t>01289100</t>
  </si>
  <si>
    <t>Antonelli College</t>
  </si>
  <si>
    <t>05-2017-80096</t>
  </si>
  <si>
    <t>09-2018-92132</t>
  </si>
  <si>
    <t>01300500</t>
  </si>
  <si>
    <t>Olympian Academy of Cosmetology</t>
  </si>
  <si>
    <t>06-2018-90440</t>
  </si>
  <si>
    <t>06-2018-90389</t>
  </si>
  <si>
    <t>05-2018-91445</t>
  </si>
  <si>
    <t>02054300</t>
  </si>
  <si>
    <t>Trumbull Business College</t>
  </si>
  <si>
    <t>05-2017-73798</t>
  </si>
  <si>
    <t>06-2018-90456</t>
  </si>
  <si>
    <t>05-2018-91372</t>
  </si>
  <si>
    <t>09-2018-92029</t>
  </si>
  <si>
    <t>05-2018-91356</t>
  </si>
  <si>
    <t>02068300</t>
  </si>
  <si>
    <t>Douglas Education Center</t>
  </si>
  <si>
    <t>03-2018-90703</t>
  </si>
  <si>
    <t>02078900</t>
  </si>
  <si>
    <t>Art Institute of Colorado (The)</t>
  </si>
  <si>
    <t>08-2018-93855</t>
  </si>
  <si>
    <t>08-2018-93845</t>
  </si>
  <si>
    <t>02091200</t>
  </si>
  <si>
    <t>Elegance International</t>
  </si>
  <si>
    <t>09-2018-92000</t>
  </si>
  <si>
    <t>03-2018-90673</t>
  </si>
  <si>
    <t>06-2018-90518</t>
  </si>
  <si>
    <t>10-2018-93720</t>
  </si>
  <si>
    <t>10-2018-93748</t>
  </si>
  <si>
    <t>02110200</t>
  </si>
  <si>
    <t>Columbia College Hollywood</t>
  </si>
  <si>
    <t>09-2018-92054</t>
  </si>
  <si>
    <t>09-2018-92135</t>
  </si>
  <si>
    <t>09-2018-92198</t>
  </si>
  <si>
    <t>02138300</t>
  </si>
  <si>
    <t>Palo Alto University</t>
  </si>
  <si>
    <t>09-2018-92028</t>
  </si>
  <si>
    <t>02139500</t>
  </si>
  <si>
    <t>Hawaii Institute of Hair Design</t>
  </si>
  <si>
    <t>09-2018-92189</t>
  </si>
  <si>
    <t>03-2018-90747</t>
  </si>
  <si>
    <t>05-2018-90993</t>
  </si>
  <si>
    <t>02230500</t>
  </si>
  <si>
    <t>06-2018-90390</t>
  </si>
  <si>
    <t>02237200</t>
  </si>
  <si>
    <t>Phillips Graduate University</t>
  </si>
  <si>
    <t>09-2018-92033</t>
  </si>
  <si>
    <t>09-2018-92062</t>
  </si>
  <si>
    <t>04-2018-93947</t>
  </si>
  <si>
    <t>02253700</t>
  </si>
  <si>
    <t>08-2018-93881</t>
  </si>
  <si>
    <t>02253900</t>
  </si>
  <si>
    <t>Berks Technical Institute</t>
  </si>
  <si>
    <t>03-2018-90612</t>
  </si>
  <si>
    <t>02255400</t>
  </si>
  <si>
    <t>09-2018-92231</t>
  </si>
  <si>
    <t>02257900</t>
  </si>
  <si>
    <t>International Academy</t>
  </si>
  <si>
    <t>04-2018-93754</t>
  </si>
  <si>
    <t>09-2018-92083</t>
  </si>
  <si>
    <t>02-2018-91278</t>
  </si>
  <si>
    <t>02-2019-01466</t>
  </si>
  <si>
    <t>04-2018-93912</t>
  </si>
  <si>
    <t>04-2018-93816</t>
  </si>
  <si>
    <t>02285500</t>
  </si>
  <si>
    <t>04-2017-93757</t>
  </si>
  <si>
    <t>02287100</t>
  </si>
  <si>
    <t>La Belle Beauty School</t>
  </si>
  <si>
    <t>04-2018-93923</t>
  </si>
  <si>
    <t>04-2018-93810</t>
  </si>
  <si>
    <t>02312300</t>
  </si>
  <si>
    <t>La' James International College</t>
  </si>
  <si>
    <t>05-2018-90866</t>
  </si>
  <si>
    <t>02315400</t>
  </si>
  <si>
    <t>Northeast Texas Community College</t>
  </si>
  <si>
    <t>06-2018-90365</t>
  </si>
  <si>
    <t>05-2018-91249</t>
  </si>
  <si>
    <t>04-2018-93980</t>
  </si>
  <si>
    <t>02320900</t>
  </si>
  <si>
    <t>Tidewater Tech</t>
  </si>
  <si>
    <t>03-2018-90657</t>
  </si>
  <si>
    <t>02330100</t>
  </si>
  <si>
    <t>Pioneer Pacific College</t>
  </si>
  <si>
    <t>10-2018-93707</t>
  </si>
  <si>
    <t>02331300</t>
  </si>
  <si>
    <t>06-2018-90510</t>
  </si>
  <si>
    <t>02332800</t>
  </si>
  <si>
    <t>Center for Employment Training</t>
  </si>
  <si>
    <t>09-2013-42813</t>
  </si>
  <si>
    <t>02334400</t>
  </si>
  <si>
    <t>Centura College</t>
  </si>
  <si>
    <t>03-2018-90658</t>
  </si>
  <si>
    <t>02-2018-91285</t>
  </si>
  <si>
    <t>02335700</t>
  </si>
  <si>
    <t>Baton Rouge General Medical Center</t>
  </si>
  <si>
    <t>06-2018-90383</t>
  </si>
  <si>
    <t>02337900</t>
  </si>
  <si>
    <t>College of Hair Design Careers</t>
  </si>
  <si>
    <t>10-2018-93740</t>
  </si>
  <si>
    <t>10-2018-93715</t>
  </si>
  <si>
    <t>06-2018-90521</t>
  </si>
  <si>
    <t>02494800</t>
  </si>
  <si>
    <t>CR'U Institute of Cosmetology and Barbering</t>
  </si>
  <si>
    <t>09-2018-92246</t>
  </si>
  <si>
    <t>02504200</t>
  </si>
  <si>
    <t>Walden University</t>
  </si>
  <si>
    <t>05-2017-80627</t>
  </si>
  <si>
    <t>05-2018-91281</t>
  </si>
  <si>
    <t>02504500</t>
  </si>
  <si>
    <t>02-2018-91427</t>
  </si>
  <si>
    <t>06-2018-90481</t>
  </si>
  <si>
    <t>06-2018-90466</t>
  </si>
  <si>
    <t>09-2018-92071</t>
  </si>
  <si>
    <t>02-2018-91279</t>
  </si>
  <si>
    <t>04-2019-90029</t>
  </si>
  <si>
    <t>10-2018-93738</t>
  </si>
  <si>
    <t>03-2018-90695</t>
  </si>
  <si>
    <t>09-2018-92069</t>
  </si>
  <si>
    <t>09-2019-92051</t>
  </si>
  <si>
    <t>09-2018-92154</t>
  </si>
  <si>
    <t>09-2018-92155</t>
  </si>
  <si>
    <t>09-2018-92091</t>
  </si>
  <si>
    <t>09-2018-92076</t>
  </si>
  <si>
    <t>02560600</t>
  </si>
  <si>
    <t>Pinnacle Institute of Cosmetology</t>
  </si>
  <si>
    <t>04-2018-93835</t>
  </si>
  <si>
    <t>02-2018-91429</t>
  </si>
  <si>
    <t>02-2018-91122</t>
  </si>
  <si>
    <t>02572000</t>
  </si>
  <si>
    <t>Vista College</t>
  </si>
  <si>
    <t>06-2018-90496</t>
  </si>
  <si>
    <t>02572800</t>
  </si>
  <si>
    <t>06-2018-90495</t>
  </si>
  <si>
    <t>04-2018-93924</t>
  </si>
  <si>
    <t>02582200</t>
  </si>
  <si>
    <t>Guy's Academy Hair, Skin &amp; Nails</t>
  </si>
  <si>
    <t>06-2018-90570</t>
  </si>
  <si>
    <t>02601100</t>
  </si>
  <si>
    <t>Opelousas School of Cosmetology</t>
  </si>
  <si>
    <t>06-2018-90411</t>
  </si>
  <si>
    <t>10-2018-93750</t>
  </si>
  <si>
    <t>02607000</t>
  </si>
  <si>
    <t>05-2018-91250</t>
  </si>
  <si>
    <t>02607100</t>
  </si>
  <si>
    <t>Paul Mitchell The School Boise</t>
  </si>
  <si>
    <t>10-2018-93702</t>
  </si>
  <si>
    <t>09-2018-92079</t>
  </si>
  <si>
    <t>03002000</t>
  </si>
  <si>
    <t>Hairmasters Institute of Cosmetology</t>
  </si>
  <si>
    <t>05-2018-91423</t>
  </si>
  <si>
    <t>08-2018-93893</t>
  </si>
  <si>
    <t>04-2018-93908</t>
  </si>
  <si>
    <t>03009500</t>
  </si>
  <si>
    <t>04-2018-93978</t>
  </si>
  <si>
    <t>06-2018-90541</t>
  </si>
  <si>
    <t>05-2018-01496</t>
  </si>
  <si>
    <t>03027400</t>
  </si>
  <si>
    <t>08-2018-93885</t>
  </si>
  <si>
    <t>03029700</t>
  </si>
  <si>
    <t>Universal Technology College  of  Puerto Rico</t>
  </si>
  <si>
    <t>02-2018-91425</t>
  </si>
  <si>
    <t>03032400</t>
  </si>
  <si>
    <t>KC's School of Hair Design</t>
  </si>
  <si>
    <t>04-2018-93785</t>
  </si>
  <si>
    <t>03035300</t>
  </si>
  <si>
    <t>Southern Careers Institute</t>
  </si>
  <si>
    <t>06-2018-90393</t>
  </si>
  <si>
    <t>09-2018-92247</t>
  </si>
  <si>
    <t>03061900</t>
  </si>
  <si>
    <t>Colegio Technologico y Comercial de Puerto Rico</t>
  </si>
  <si>
    <t>02-2018-91406</t>
  </si>
  <si>
    <t>09-2018-92133</t>
  </si>
  <si>
    <t>08-2018-93882</t>
  </si>
  <si>
    <t>03-2018-90653</t>
  </si>
  <si>
    <t>03104500</t>
  </si>
  <si>
    <t>Atlanta Institute of Music and Media</t>
  </si>
  <si>
    <t>04-2018-93884</t>
  </si>
  <si>
    <t>03110700</t>
  </si>
  <si>
    <t>Aviation Institute of Maintenance</t>
  </si>
  <si>
    <t>03-2018-90659</t>
  </si>
  <si>
    <t>09-2018-92074</t>
  </si>
  <si>
    <t>04-2018-93985</t>
  </si>
  <si>
    <t>03116900</t>
  </si>
  <si>
    <t>Baptist Theological Seminary at Richmond</t>
  </si>
  <si>
    <t>03-2019-90732</t>
  </si>
  <si>
    <t>03120700</t>
  </si>
  <si>
    <t>New York Conservatory For Dramatic Arts (The)</t>
  </si>
  <si>
    <t>02-2018-91390</t>
  </si>
  <si>
    <t>03122500</t>
  </si>
  <si>
    <t>Academia Serrant</t>
  </si>
  <si>
    <t>02-2018-91391</t>
  </si>
  <si>
    <t>04-2018-93917</t>
  </si>
  <si>
    <t>03124900</t>
  </si>
  <si>
    <t>06-2018-90418</t>
  </si>
  <si>
    <t>04-2018-93882</t>
  </si>
  <si>
    <t>03-2018-90662</t>
  </si>
  <si>
    <t>06-2018-90487</t>
  </si>
  <si>
    <t>09-2018-92214</t>
  </si>
  <si>
    <t>09-2018-92038</t>
  </si>
  <si>
    <t>03150500</t>
  </si>
  <si>
    <t>A - Technical College</t>
  </si>
  <si>
    <t>09-2018-92112</t>
  </si>
  <si>
    <t>06-2018-90508</t>
  </si>
  <si>
    <t>03176300</t>
  </si>
  <si>
    <t>05-2018-91332</t>
  </si>
  <si>
    <t>03236400</t>
  </si>
  <si>
    <t>L T International Beauty School</t>
  </si>
  <si>
    <t>03-2016-90512</t>
  </si>
  <si>
    <t>03263300</t>
  </si>
  <si>
    <t>Traxler's School of Hair</t>
  </si>
  <si>
    <t>04-2018-93959</t>
  </si>
  <si>
    <t>03276300</t>
  </si>
  <si>
    <t>06-2018-90462</t>
  </si>
  <si>
    <t>03279300</t>
  </si>
  <si>
    <t>Myotherapy Institute</t>
  </si>
  <si>
    <t>07-2018-92383</t>
  </si>
  <si>
    <t>03-2018-00773</t>
  </si>
  <si>
    <t>03304300</t>
  </si>
  <si>
    <t>04-2018-93887</t>
  </si>
  <si>
    <t>03367300</t>
  </si>
  <si>
    <t>Professional Golfers Career College</t>
  </si>
  <si>
    <t>09-2018-92237</t>
  </si>
  <si>
    <t>03368300</t>
  </si>
  <si>
    <t>Midwest Technical Institute</t>
  </si>
  <si>
    <t>05-2018-91340</t>
  </si>
  <si>
    <t>06-2018-90423</t>
  </si>
  <si>
    <t>03412300</t>
  </si>
  <si>
    <t>Advanced Barber College &amp; Hair Design</t>
  </si>
  <si>
    <t>06-2018-90438</t>
  </si>
  <si>
    <t>03443300</t>
  </si>
  <si>
    <t>New York College of Traditional Chinese Medicine</t>
  </si>
  <si>
    <t>02-2018-91442</t>
  </si>
  <si>
    <t>09-2018-92105</t>
  </si>
  <si>
    <t>03490300</t>
  </si>
  <si>
    <t>Paul Mitchell the School Chicago</t>
  </si>
  <si>
    <t>05-2019-91438</t>
  </si>
  <si>
    <t>03498400</t>
  </si>
  <si>
    <t>Omega Institute of Cosmetology</t>
  </si>
  <si>
    <t>06-2018-90515</t>
  </si>
  <si>
    <t>03519300</t>
  </si>
  <si>
    <t>Missouri College of Cosmetology North</t>
  </si>
  <si>
    <t>07-2018-92387</t>
  </si>
  <si>
    <t>03523300</t>
  </si>
  <si>
    <t>Aviation Institute Of Maintenance</t>
  </si>
  <si>
    <t>04-2018-93841</t>
  </si>
  <si>
    <t>03532400</t>
  </si>
  <si>
    <t>09-2018-92093</t>
  </si>
  <si>
    <t>03536300</t>
  </si>
  <si>
    <t>Institute For Therapeutic Massage</t>
  </si>
  <si>
    <t>02-2018-91435</t>
  </si>
  <si>
    <t>02-2017-80875</t>
  </si>
  <si>
    <t>05-2018-91373</t>
  </si>
  <si>
    <t>04-2018-93918</t>
  </si>
  <si>
    <t>04-2018-93919</t>
  </si>
  <si>
    <t>03573300</t>
  </si>
  <si>
    <t>06-2018-90449</t>
  </si>
  <si>
    <t>03593300</t>
  </si>
  <si>
    <t>Southwest Institute of Healing Arts</t>
  </si>
  <si>
    <t>09-2018-92226</t>
  </si>
  <si>
    <t>03616300</t>
  </si>
  <si>
    <t>07-2018-92350</t>
  </si>
  <si>
    <t>08-2018-93871</t>
  </si>
  <si>
    <t>03627600</t>
  </si>
  <si>
    <t>Florida Education Institute</t>
  </si>
  <si>
    <t>04-2018-93958</t>
  </si>
  <si>
    <t>03665400</t>
  </si>
  <si>
    <t>Christie's Education</t>
  </si>
  <si>
    <t>02-2018-91363</t>
  </si>
  <si>
    <t>09-2018-92260</t>
  </si>
  <si>
    <t>08-2018-93890</t>
  </si>
  <si>
    <t>04-2016-72171</t>
  </si>
  <si>
    <t>03698300</t>
  </si>
  <si>
    <t>West Coast University</t>
  </si>
  <si>
    <t>09-2018-92040</t>
  </si>
  <si>
    <t>04-2017-83152</t>
  </si>
  <si>
    <t>06-2018-90563</t>
  </si>
  <si>
    <t>03727500</t>
  </si>
  <si>
    <t>Moore Career College</t>
  </si>
  <si>
    <t>06-2018-90483</t>
  </si>
  <si>
    <t>06-2018-90478</t>
  </si>
  <si>
    <t>03735300</t>
  </si>
  <si>
    <t>Institute of Clinical Acupuncture and Oriental Medicine</t>
  </si>
  <si>
    <t>09-2018-92117</t>
  </si>
  <si>
    <t>04-2018-93920</t>
  </si>
  <si>
    <t>03-2018-90699</t>
  </si>
  <si>
    <t>03801400</t>
  </si>
  <si>
    <t>04-2018-93889</t>
  </si>
  <si>
    <t>03803300</t>
  </si>
  <si>
    <t>Healthcare Training Institute</t>
  </si>
  <si>
    <t>02-2018-91408</t>
  </si>
  <si>
    <t>09-2018-92262</t>
  </si>
  <si>
    <t>04-2018-93871</t>
  </si>
  <si>
    <t>05-2018-91312</t>
  </si>
  <si>
    <t>09-2018-91990</t>
  </si>
  <si>
    <t>04-2018-93846</t>
  </si>
  <si>
    <t>03868400</t>
  </si>
  <si>
    <t>Los Angeles College of Music</t>
  </si>
  <si>
    <t>09-2018-92002</t>
  </si>
  <si>
    <t>03883400</t>
  </si>
  <si>
    <t>03-2018-90661</t>
  </si>
  <si>
    <t>03903400</t>
  </si>
  <si>
    <t>American Beauty School</t>
  </si>
  <si>
    <t>02-2018-91364</t>
  </si>
  <si>
    <t>03909300</t>
  </si>
  <si>
    <t>Paul Mitchell the School Logan</t>
  </si>
  <si>
    <t>08-2018-93876</t>
  </si>
  <si>
    <t>05-2018-91306</t>
  </si>
  <si>
    <t>03970300</t>
  </si>
  <si>
    <t>06-2018-90484</t>
  </si>
  <si>
    <t>09-2018-92063</t>
  </si>
  <si>
    <t>03986300</t>
  </si>
  <si>
    <t>Aviator College of Aeronautical Science &amp; Technology</t>
  </si>
  <si>
    <t>04-2018-93996</t>
  </si>
  <si>
    <t>05-2018-91383</t>
  </si>
  <si>
    <t>04021300</t>
  </si>
  <si>
    <t>Augusta School of Massage</t>
  </si>
  <si>
    <t>04-2018-93830</t>
  </si>
  <si>
    <t>09-2018-92207</t>
  </si>
  <si>
    <t>04038400</t>
  </si>
  <si>
    <t>Avi Career Training</t>
  </si>
  <si>
    <t>03-2018-90632</t>
  </si>
  <si>
    <t>06-2018-90554</t>
  </si>
  <si>
    <t>05-2018-91246</t>
  </si>
  <si>
    <t>04076400</t>
  </si>
  <si>
    <t>Gnomon</t>
  </si>
  <si>
    <t>09-2018-92094</t>
  </si>
  <si>
    <t>04083400</t>
  </si>
  <si>
    <t>Cambridge College of Healthcare &amp; Technology</t>
  </si>
  <si>
    <t>04-2018-93847</t>
  </si>
  <si>
    <t>04092400</t>
  </si>
  <si>
    <t>Make-Up Designory</t>
  </si>
  <si>
    <t>09-2018-92101</t>
  </si>
  <si>
    <t>05-2018-91279</t>
  </si>
  <si>
    <t>04110300</t>
  </si>
  <si>
    <t>University of Management and Technology (The)</t>
  </si>
  <si>
    <t>03-2018-90693</t>
  </si>
  <si>
    <t>09-2018-92087</t>
  </si>
  <si>
    <t>05-2018-91375</t>
  </si>
  <si>
    <t>04118600</t>
  </si>
  <si>
    <t>05-2018-91247</t>
  </si>
  <si>
    <t>05-2017-80109</t>
  </si>
  <si>
    <t>04-2018-93932</t>
  </si>
  <si>
    <t>05-2017-80110</t>
  </si>
  <si>
    <t>04126000</t>
  </si>
  <si>
    <t>Paul Mitchell The School Cleveland</t>
  </si>
  <si>
    <t>05-2018-91320</t>
  </si>
  <si>
    <t>04128800</t>
  </si>
  <si>
    <t>Branford Academy of Hair &amp; Cosmetology</t>
  </si>
  <si>
    <t>01-2018-91579</t>
  </si>
  <si>
    <t>04129400</t>
  </si>
  <si>
    <t>Center for Massage &amp; Natural Health</t>
  </si>
  <si>
    <t>04-2018-93804</t>
  </si>
  <si>
    <t>06-2018-90532</t>
  </si>
  <si>
    <t>04-2018-93861</t>
  </si>
  <si>
    <t>04130900</t>
  </si>
  <si>
    <t>05-2018-91251</t>
  </si>
  <si>
    <t>04131400</t>
  </si>
  <si>
    <t>Arizona Summit Law School</t>
  </si>
  <si>
    <t>09-2018-91946</t>
  </si>
  <si>
    <t>02-2018-91371</t>
  </si>
  <si>
    <t>10-2018-93746</t>
  </si>
  <si>
    <t>04137500</t>
  </si>
  <si>
    <t>05-2018-91252</t>
  </si>
  <si>
    <t>06-2018-90505</t>
  </si>
  <si>
    <t>09-2018-92095</t>
  </si>
  <si>
    <t>04140200</t>
  </si>
  <si>
    <t>Mississippi Institute of Aesthetics, Nails, &amp; Cosmetology</t>
  </si>
  <si>
    <t>04-2018-93880</t>
  </si>
  <si>
    <t>04140900</t>
  </si>
  <si>
    <t>International Cosmetology Academy</t>
  </si>
  <si>
    <t>05-2019-91452</t>
  </si>
  <si>
    <t>04141700</t>
  </si>
  <si>
    <t>Healing Hands School of Holistic Health</t>
  </si>
  <si>
    <t>09-2018-92249</t>
  </si>
  <si>
    <t>04144500</t>
  </si>
  <si>
    <t>Paul Mitchell The School Rexburg</t>
  </si>
  <si>
    <t>10-2018-93749</t>
  </si>
  <si>
    <t>04145600</t>
  </si>
  <si>
    <t>International College of Cosmetology</t>
  </si>
  <si>
    <t>09-2018-92089</t>
  </si>
  <si>
    <t>04146700</t>
  </si>
  <si>
    <t>06-2018-90450</t>
  </si>
  <si>
    <t>06-2018-90460</t>
  </si>
  <si>
    <t>04147100</t>
  </si>
  <si>
    <t>05-2018-91253</t>
  </si>
  <si>
    <t>04147300</t>
  </si>
  <si>
    <t>05-2018-91255</t>
  </si>
  <si>
    <t>04147500</t>
  </si>
  <si>
    <t>05-2018-91257</t>
  </si>
  <si>
    <t>04147600</t>
  </si>
  <si>
    <t>Aveda Institute Las Vegas</t>
  </si>
  <si>
    <t>09-2018-92030</t>
  </si>
  <si>
    <t>04-2018-90016</t>
  </si>
  <si>
    <t>04149100</t>
  </si>
  <si>
    <t>Paul Mitchell The School Cincinnati</t>
  </si>
  <si>
    <t>05-2018-91239</t>
  </si>
  <si>
    <t>04-2018-93922</t>
  </si>
  <si>
    <t>10-2018-93719</t>
  </si>
  <si>
    <t>04151400</t>
  </si>
  <si>
    <t>Elevate Salon Institute</t>
  </si>
  <si>
    <t>05-2018-01463</t>
  </si>
  <si>
    <t>04151500</t>
  </si>
  <si>
    <t>American Academy of Cosmetology</t>
  </si>
  <si>
    <t>04-2018-90003</t>
  </si>
  <si>
    <t>09-2018-92066</t>
  </si>
  <si>
    <t>04153300</t>
  </si>
  <si>
    <t>Paul Mitchell The School Columbus</t>
  </si>
  <si>
    <t>05-2018-91321</t>
  </si>
  <si>
    <t>06-2018-90428</t>
  </si>
  <si>
    <t>04155900</t>
  </si>
  <si>
    <t>Aveda Fredric's Institute</t>
  </si>
  <si>
    <t>05-2018-91454</t>
  </si>
  <si>
    <t>04156400</t>
  </si>
  <si>
    <t>04-2018-93842</t>
  </si>
  <si>
    <t>04157600</t>
  </si>
  <si>
    <t>Nova Academy of Cosmetology</t>
  </si>
  <si>
    <t>05-2018-91300</t>
  </si>
  <si>
    <t>09-2018-92134</t>
  </si>
  <si>
    <t>04162800</t>
  </si>
  <si>
    <t>Paul Mitchell The School Modesto</t>
  </si>
  <si>
    <t>09-2018-92114</t>
  </si>
  <si>
    <t>04163200</t>
  </si>
  <si>
    <t>Tenaj Salon Institute</t>
  </si>
  <si>
    <t>04-2018-93747</t>
  </si>
  <si>
    <t>04165800</t>
  </si>
  <si>
    <t>06-2018-90537</t>
  </si>
  <si>
    <t>06-2018-90553</t>
  </si>
  <si>
    <t>04169000</t>
  </si>
  <si>
    <t>Salon &amp; Spa Institute</t>
  </si>
  <si>
    <t>06-2018-90416</t>
  </si>
  <si>
    <t>09-2018-92199</t>
  </si>
  <si>
    <t>09-2018-92136</t>
  </si>
  <si>
    <t>04175300</t>
  </si>
  <si>
    <t>Penrose Academy</t>
  </si>
  <si>
    <t>09-2018-92099</t>
  </si>
  <si>
    <t>04177200</t>
  </si>
  <si>
    <t>Real Barbers College (The)</t>
  </si>
  <si>
    <t>09-2018-92042</t>
  </si>
  <si>
    <t>09-2018-92206</t>
  </si>
  <si>
    <t>04178200</t>
  </si>
  <si>
    <t>Vogue College - San Antonio</t>
  </si>
  <si>
    <t>06-2018-90467</t>
  </si>
  <si>
    <t>04178400</t>
  </si>
  <si>
    <t>Vogue College of Cosmetology</t>
  </si>
  <si>
    <t>06-2018-90464</t>
  </si>
  <si>
    <t>04178500</t>
  </si>
  <si>
    <t>06-2018-90465</t>
  </si>
  <si>
    <t>04179200</t>
  </si>
  <si>
    <t>Advanced College of Cosmetology</t>
  </si>
  <si>
    <t>05-2018-91377</t>
  </si>
  <si>
    <t>03-2018-90655</t>
  </si>
  <si>
    <t>09-2018-92200</t>
  </si>
  <si>
    <t>09-2018-92191</t>
  </si>
  <si>
    <t>05-2018-91339</t>
  </si>
  <si>
    <t>09-2018-92263</t>
  </si>
  <si>
    <t>04-2018-93867</t>
  </si>
  <si>
    <t>08-2018-93938</t>
  </si>
  <si>
    <t>04183400</t>
  </si>
  <si>
    <t>06-2018-90454</t>
  </si>
  <si>
    <t>05-2018-91420</t>
  </si>
  <si>
    <t>08-2018-93935</t>
  </si>
  <si>
    <t>09-2018-92223</t>
  </si>
  <si>
    <t>05-2018-91379</t>
  </si>
  <si>
    <t>05-2018-91411</t>
  </si>
  <si>
    <t>10-2018-93697</t>
  </si>
  <si>
    <t>04193000</t>
  </si>
  <si>
    <t>Rio Grande Valley College</t>
  </si>
  <si>
    <t>06-2018-90509</t>
  </si>
  <si>
    <t>09-2018-92257</t>
  </si>
  <si>
    <t>04202800</t>
  </si>
  <si>
    <t>Panache Academy of Beauty</t>
  </si>
  <si>
    <t>05-2018-91273</t>
  </si>
  <si>
    <t>04-2018-90017</t>
  </si>
  <si>
    <t>04204500</t>
  </si>
  <si>
    <t>Elaine Sterling Institute(The)</t>
  </si>
  <si>
    <t>04-2018-93834</t>
  </si>
  <si>
    <t>07-2018-92390</t>
  </si>
  <si>
    <t>09-2019-92280</t>
  </si>
  <si>
    <t>09-2018-92058</t>
  </si>
  <si>
    <t>04213300</t>
  </si>
  <si>
    <t>Southern Texas Careers Academy</t>
  </si>
  <si>
    <t>06-2018-90573</t>
  </si>
  <si>
    <t>09-2018-92017</t>
  </si>
  <si>
    <t>03-2018-90670</t>
  </si>
  <si>
    <t>02-2018-91403</t>
  </si>
  <si>
    <t>04216800</t>
  </si>
  <si>
    <t>Bonnie Joseph Academy of Cosmetology &amp; Barbering</t>
  </si>
  <si>
    <t>08-2018-93945</t>
  </si>
  <si>
    <t>04218200</t>
  </si>
  <si>
    <t>Paul Mitchell The School - Jersey Shore</t>
  </si>
  <si>
    <t>02-2018-91352</t>
  </si>
  <si>
    <t>04218500</t>
  </si>
  <si>
    <t>Innovate Salon Academy</t>
  </si>
  <si>
    <t>02-2018-91303</t>
  </si>
  <si>
    <t>04222000</t>
  </si>
  <si>
    <t>Arclabs</t>
  </si>
  <si>
    <t>04-2018-93807</t>
  </si>
  <si>
    <t>06-2018-90560</t>
  </si>
  <si>
    <t>09-2018-92170</t>
  </si>
  <si>
    <t>09-2018-92092</t>
  </si>
  <si>
    <t>04227600</t>
  </si>
  <si>
    <t>Sherrill's University of Barber &amp; Cosmetology</t>
  </si>
  <si>
    <t>04-2018-93921</t>
  </si>
  <si>
    <t>04228600</t>
  </si>
  <si>
    <t>Top of the Line Barber College</t>
  </si>
  <si>
    <t>04-2018-93838</t>
  </si>
  <si>
    <t>05-2018-91360</t>
  </si>
  <si>
    <t>05-2018-91361</t>
  </si>
  <si>
    <t>05-2018-91362</t>
  </si>
  <si>
    <t>05-2019-91446</t>
  </si>
  <si>
    <t>Paul Mitchell The School  Grand Rapids</t>
  </si>
  <si>
    <t>05-2018-91363</t>
  </si>
  <si>
    <t>04231200</t>
  </si>
  <si>
    <t>NeeCee's Barber College</t>
  </si>
  <si>
    <t>06-2018-90559</t>
  </si>
  <si>
    <t>04231300</t>
  </si>
  <si>
    <t>Yahweh Beauty Academy</t>
  </si>
  <si>
    <t>06-2018-90398</t>
  </si>
  <si>
    <t>04231400</t>
  </si>
  <si>
    <t>Bella Academy of Cosmetology</t>
  </si>
  <si>
    <t>05-2018-91349</t>
  </si>
  <si>
    <t>04-2018-93915</t>
  </si>
  <si>
    <t>09-2018-92233</t>
  </si>
  <si>
    <t>04234400</t>
  </si>
  <si>
    <t>02-2018-91454</t>
  </si>
  <si>
    <t>06-2018-90455</t>
  </si>
  <si>
    <t>04236300</t>
  </si>
  <si>
    <t>Beyond The Basics School of Cosmetology</t>
  </si>
  <si>
    <t>07-2019-02422</t>
  </si>
  <si>
    <t>04236400</t>
  </si>
  <si>
    <t>Sandra Academy of Salon Services</t>
  </si>
  <si>
    <t>04-2018-93751</t>
  </si>
  <si>
    <t>04238900</t>
  </si>
  <si>
    <t>Beauty School, (The)</t>
  </si>
  <si>
    <t>06-2018-90457</t>
  </si>
  <si>
    <t>04240200</t>
  </si>
  <si>
    <t>09-2018-92104</t>
  </si>
  <si>
    <t>04243800</t>
  </si>
  <si>
    <t>Abraham Lincoln University</t>
  </si>
  <si>
    <t>09-2018-92106</t>
  </si>
  <si>
    <t>09-2018-92209</t>
  </si>
  <si>
    <t>09-2018-92216</t>
  </si>
  <si>
    <t>04245500</t>
  </si>
  <si>
    <t>Universal Healthcare Careers College</t>
  </si>
  <si>
    <t>09-2018-92204</t>
  </si>
  <si>
    <t>06-2018-90504</t>
  </si>
  <si>
    <t>04-2018-93910</t>
  </si>
  <si>
    <t>06-2018-90544</t>
  </si>
  <si>
    <t>09-2018-92229</t>
  </si>
  <si>
    <t>04249400</t>
  </si>
  <si>
    <t>Center for Neurosomatic Studies</t>
  </si>
  <si>
    <t>04-2018-93892</t>
  </si>
  <si>
    <t>04249500</t>
  </si>
  <si>
    <t>Lebanon College of Cosmetology</t>
  </si>
  <si>
    <t>07-2018-92389</t>
  </si>
  <si>
    <t>04249600</t>
  </si>
  <si>
    <t>Westcliff University</t>
  </si>
  <si>
    <t>09-2018-92255</t>
  </si>
  <si>
    <t>04-2018-93833</t>
  </si>
  <si>
    <t>04253100</t>
  </si>
  <si>
    <t>Allied Health Careers Institute</t>
  </si>
  <si>
    <t>04-2018-93964</t>
  </si>
  <si>
    <t>04253600</t>
  </si>
  <si>
    <t>Claremont Lincoln University</t>
  </si>
  <si>
    <t>09-2018-92043</t>
  </si>
  <si>
    <t>05-2018-91343</t>
  </si>
  <si>
    <t>04256600</t>
  </si>
  <si>
    <t>MAK Beauty Institute</t>
  </si>
  <si>
    <t>04-2018-90005</t>
  </si>
  <si>
    <t>04257800</t>
  </si>
  <si>
    <t>Mobile Technical Training</t>
  </si>
  <si>
    <t>02-2018-91323</t>
  </si>
  <si>
    <t>09-2018-92121</t>
  </si>
  <si>
    <t>04264600</t>
  </si>
  <si>
    <t>Hogan Institute of Cosmetology and Esthetics</t>
  </si>
  <si>
    <t>04-2018-93852</t>
  </si>
  <si>
    <t>04264800</t>
  </si>
  <si>
    <t>J's Barber College</t>
  </si>
  <si>
    <t>06-2018-90523</t>
  </si>
  <si>
    <t>06-2018-90529</t>
  </si>
  <si>
    <t>04266300</t>
  </si>
  <si>
    <t>Johnny Matthew's Hairdressing Training School</t>
  </si>
  <si>
    <t>10-2018-93754</t>
  </si>
  <si>
    <t>04267200</t>
  </si>
  <si>
    <t>Allgood Beauty Institute</t>
  </si>
  <si>
    <t>06-2018-90526</t>
  </si>
  <si>
    <t>04267500</t>
  </si>
  <si>
    <t>International Barber College</t>
  </si>
  <si>
    <t>09-2018-92102</t>
  </si>
  <si>
    <t>04267700</t>
  </si>
  <si>
    <t>Esthetic Institute (The)</t>
  </si>
  <si>
    <t>03-2018-90667</t>
  </si>
  <si>
    <t>04268000</t>
  </si>
  <si>
    <t>Kor Beauty Academy</t>
  </si>
  <si>
    <t>09-2018-92130</t>
  </si>
  <si>
    <t>04269600</t>
  </si>
  <si>
    <t>IBS School of Cosmetology and Massage</t>
  </si>
  <si>
    <t>09-2018-92100</t>
  </si>
  <si>
    <t>04270400</t>
  </si>
  <si>
    <t>Transitions Career Institute School of Nursing</t>
  </si>
  <si>
    <t>02-2018-91329</t>
  </si>
  <si>
    <t>04272800</t>
  </si>
  <si>
    <t>Independent Training &amp; Apprenticeship Program</t>
  </si>
  <si>
    <t>09-2018-92098</t>
  </si>
  <si>
    <t>04273500</t>
  </si>
  <si>
    <t>Winonah's International School of Cosmetology</t>
  </si>
  <si>
    <t>04-2018-93878</t>
  </si>
  <si>
    <t>04274200</t>
  </si>
  <si>
    <t>Installer Institute</t>
  </si>
  <si>
    <t>04-2018-93967</t>
  </si>
  <si>
    <t>04274500</t>
  </si>
  <si>
    <t>Strand Institute of Beauty &amp; Esthetics (The)</t>
  </si>
  <si>
    <t>06-2018-90444</t>
  </si>
  <si>
    <t>04274700</t>
  </si>
  <si>
    <t>Centralia Beauty College</t>
  </si>
  <si>
    <t>10-2018-93722</t>
  </si>
  <si>
    <t>04275600</t>
  </si>
  <si>
    <t>G.A. Beauty &amp; Barber School</t>
  </si>
  <si>
    <t>06-2018-90536</t>
  </si>
  <si>
    <t>04275900</t>
  </si>
  <si>
    <t>Another Level Barbering and Cosmetology School</t>
  </si>
  <si>
    <t>03-2018-90718</t>
  </si>
  <si>
    <t>04276000</t>
  </si>
  <si>
    <t>Glitz School of Cosmetology</t>
  </si>
  <si>
    <t>06-2018-90513</t>
  </si>
  <si>
    <t>04277700</t>
  </si>
  <si>
    <t>California College of Barbering and Cosmetology</t>
  </si>
  <si>
    <t>09-2018-92167</t>
  </si>
  <si>
    <t>04280900</t>
  </si>
  <si>
    <t>Houston Barber School</t>
  </si>
  <si>
    <t>06-2018-90445</t>
  </si>
  <si>
    <t>01216600</t>
  </si>
  <si>
    <t>Carousel Beauty College</t>
  </si>
  <si>
    <t>05-2016-6-2000</t>
  </si>
  <si>
    <t>01267200</t>
  </si>
  <si>
    <t>02061800</t>
  </si>
  <si>
    <t>Roman Academy of Beauty Culture</t>
  </si>
  <si>
    <t>02-2019-9-1443</t>
  </si>
  <si>
    <t>02546000</t>
  </si>
  <si>
    <t>Tri-State College of Acupuncture</t>
  </si>
  <si>
    <t>02-2018-8-2001</t>
  </si>
  <si>
    <t>03001200</t>
  </si>
  <si>
    <t>McNally Smith College of Music</t>
  </si>
  <si>
    <t>05-2017-7-1999</t>
  </si>
  <si>
    <t>03815300</t>
  </si>
  <si>
    <t>In Session-Arts of Cosmetology Beauty School</t>
  </si>
  <si>
    <t>05-2017-7-2000</t>
  </si>
  <si>
    <t>04-2019-9-1437</t>
  </si>
  <si>
    <t>11-2019-0-8956</t>
  </si>
  <si>
    <t>00667900</t>
  </si>
  <si>
    <t>Queen's University at Kingston</t>
  </si>
  <si>
    <t>11-2019-0-8945</t>
  </si>
  <si>
    <t>11-2019-0-8971</t>
  </si>
  <si>
    <t>11-2019-9-4592</t>
  </si>
  <si>
    <t>11-2019-0-8984</t>
  </si>
  <si>
    <t>11-2019-0-8972</t>
  </si>
  <si>
    <t>11-2018-9-4558</t>
  </si>
  <si>
    <t>00669700</t>
  </si>
  <si>
    <t>Queen Mary University of London</t>
  </si>
  <si>
    <t>11-2018-0-8974</t>
  </si>
  <si>
    <t>11-2019-0-8969</t>
  </si>
  <si>
    <t>11-2019-0-8961</t>
  </si>
  <si>
    <t>11-2019-9-4596</t>
  </si>
  <si>
    <t>00836200</t>
  </si>
  <si>
    <t>University of Alberta (The)</t>
  </si>
  <si>
    <t>11-2014-7-8404</t>
  </si>
  <si>
    <t>11-2019-9-4601</t>
  </si>
  <si>
    <t>11-2019-0-8960</t>
  </si>
  <si>
    <t>11-2019-0-8968</t>
  </si>
  <si>
    <t>11-2019-9-4597</t>
  </si>
  <si>
    <t>11-2019-9-4600</t>
  </si>
  <si>
    <t>11-2019-0-8979</t>
  </si>
  <si>
    <t>00839800</t>
  </si>
  <si>
    <t>University of Sheffield (The)</t>
  </si>
  <si>
    <t>11-2018-9-4523</t>
  </si>
  <si>
    <t>11-2019-0-8966</t>
  </si>
  <si>
    <t>00844900</t>
  </si>
  <si>
    <t>Acadia University</t>
  </si>
  <si>
    <t>11-2019-9-4591</t>
  </si>
  <si>
    <t>11-2018-9-4537</t>
  </si>
  <si>
    <t>11-2019-0-8944</t>
  </si>
  <si>
    <t>00858600</t>
  </si>
  <si>
    <t>Swansea University</t>
  </si>
  <si>
    <t>11-2018-9-4606</t>
  </si>
  <si>
    <t>11-2018-9-4521</t>
  </si>
  <si>
    <t>00924700</t>
  </si>
  <si>
    <t>Architectural Association School of Architecture</t>
  </si>
  <si>
    <t>11-2005-6-8775</t>
  </si>
  <si>
    <t>11-2007-6-8773</t>
  </si>
  <si>
    <t>11-2019-0-8963</t>
  </si>
  <si>
    <t>11-2019-0-8939</t>
  </si>
  <si>
    <t>11-2019-0-8941</t>
  </si>
  <si>
    <t>00950100</t>
  </si>
  <si>
    <t>University of King's College</t>
  </si>
  <si>
    <t>11-2019-9-4608</t>
  </si>
  <si>
    <t>11-2019-9-4588</t>
  </si>
  <si>
    <t>11-2019-9-4593</t>
  </si>
  <si>
    <t>01168300</t>
  </si>
  <si>
    <t>Franklin University Switzerland</t>
  </si>
  <si>
    <t>11-2019-9-4595</t>
  </si>
  <si>
    <t>11-2019-0-8981</t>
  </si>
  <si>
    <t>01176400</t>
  </si>
  <si>
    <t>Royal Academy of Music</t>
  </si>
  <si>
    <t>11-2018-9-4607</t>
  </si>
  <si>
    <t>11-2019-0-8965</t>
  </si>
  <si>
    <t>01254000</t>
  </si>
  <si>
    <t>Universidad de Navarra</t>
  </si>
  <si>
    <t>11-2018-9-4501</t>
  </si>
  <si>
    <t>11-2015-6-8890</t>
  </si>
  <si>
    <t>02095500</t>
  </si>
  <si>
    <t>University of London - London Business School</t>
  </si>
  <si>
    <t>11-2018-0-8978</t>
  </si>
  <si>
    <t>11-2019-9-4599</t>
  </si>
  <si>
    <t>02197000</t>
  </si>
  <si>
    <t>International Graduate Programme (IGP), Stockholm University</t>
  </si>
  <si>
    <t>11-2005-0-8946</t>
  </si>
  <si>
    <t>11-2006-0-8957</t>
  </si>
  <si>
    <t>11-2007-0-8958</t>
  </si>
  <si>
    <t>11-2008-0-8959</t>
  </si>
  <si>
    <t>02201100</t>
  </si>
  <si>
    <t>Columbia Bible College</t>
  </si>
  <si>
    <t>11-2019-0-8962</t>
  </si>
  <si>
    <t>02209500</t>
  </si>
  <si>
    <t>Universiteit Utrecht</t>
  </si>
  <si>
    <t>11-2018-9-4577</t>
  </si>
  <si>
    <t>11-2019-0-8967</t>
  </si>
  <si>
    <t>11-2019-9-4594</t>
  </si>
  <si>
    <t>11-2019-9-4603</t>
  </si>
  <si>
    <t>03067200</t>
  </si>
  <si>
    <t>University of Sydney</t>
  </si>
  <si>
    <t>11-2018-9-4605</t>
  </si>
  <si>
    <t>11-2019-0-8943</t>
  </si>
  <si>
    <t>03150400</t>
  </si>
  <si>
    <t>University of Technology Sydney</t>
  </si>
  <si>
    <t>11-2018-0-8977</t>
  </si>
  <si>
    <t>11-2019-0-8947</t>
  </si>
  <si>
    <t>03335300</t>
  </si>
  <si>
    <t>Medical University of Silesia (The)</t>
  </si>
  <si>
    <t>11-2014-5-8281</t>
  </si>
  <si>
    <t>11-2019-0-8952</t>
  </si>
  <si>
    <t>03339300</t>
  </si>
  <si>
    <t>St. Stephen's University</t>
  </si>
  <si>
    <t>11-2019-0-8986</t>
  </si>
  <si>
    <t>11-2019-0-8970</t>
  </si>
  <si>
    <t>11-2019-0-8980</t>
  </si>
  <si>
    <t>03565300</t>
  </si>
  <si>
    <t>Masarykova Univerzita</t>
  </si>
  <si>
    <t>11-2018-9-4576</t>
  </si>
  <si>
    <t>03594300</t>
  </si>
  <si>
    <t>Grenoble Ecole de Management</t>
  </si>
  <si>
    <t>11-2018-0-8938</t>
  </si>
  <si>
    <t>03613300</t>
  </si>
  <si>
    <t>University of Northern British Columbia</t>
  </si>
  <si>
    <t>11-2019-0-8940</t>
  </si>
  <si>
    <t>03653400</t>
  </si>
  <si>
    <t>11-2018-9-4499</t>
  </si>
  <si>
    <t>03764300</t>
  </si>
  <si>
    <t>St. Matthew's University School of Medicine</t>
  </si>
  <si>
    <t>11-2019-0-8951</t>
  </si>
  <si>
    <t>11-2019-0-8949</t>
  </si>
  <si>
    <t>03846300</t>
  </si>
  <si>
    <t>Pacific Life Bible College</t>
  </si>
  <si>
    <t>11-2018-9-4590</t>
  </si>
  <si>
    <t>11-2015-6-8815</t>
  </si>
  <si>
    <t>11-2019-0-8950</t>
  </si>
  <si>
    <t>04075300</t>
  </si>
  <si>
    <t>Quest University Canada</t>
  </si>
  <si>
    <t>11-2018-0-8976</t>
  </si>
  <si>
    <t>11-2019-0-8975</t>
  </si>
  <si>
    <t>11-2019-0-8964</t>
  </si>
  <si>
    <t>11-2019-0-8987</t>
  </si>
  <si>
    <t>04251800</t>
  </si>
  <si>
    <t>Graduate Institute of International and Development Studies (The)</t>
  </si>
  <si>
    <t>11-2018-0-8953</t>
  </si>
  <si>
    <t>Bakersfield College</t>
  </si>
  <si>
    <t>2019-3-09-30021</t>
  </si>
  <si>
    <t>Florida Atlantic University</t>
  </si>
  <si>
    <t>2019-3-04-30031</t>
  </si>
  <si>
    <t>Vincennes University</t>
  </si>
  <si>
    <t>2019-3-05-30030</t>
  </si>
  <si>
    <t>Upper Iowa University</t>
  </si>
  <si>
    <t>Dean College</t>
  </si>
  <si>
    <t>2019-2-01-29993</t>
  </si>
  <si>
    <t>University of North Carolina - Charlotte</t>
  </si>
  <si>
    <t>2019-4-04-30061</t>
  </si>
  <si>
    <t>Mount Hood Community College</t>
  </si>
  <si>
    <t>2019-4-10-30064</t>
  </si>
  <si>
    <t>Carlow University</t>
  </si>
  <si>
    <t>2019-3-03-30040</t>
  </si>
  <si>
    <t>Shippensburg University of Pennsylvania</t>
  </si>
  <si>
    <t>2019-4-03-30071</t>
  </si>
  <si>
    <t>Coker University</t>
  </si>
  <si>
    <t>2019-2-04-29985</t>
  </si>
  <si>
    <t>Morris College</t>
  </si>
  <si>
    <t>2017-4-07-29716</t>
  </si>
  <si>
    <t>Central Maine Community College</t>
  </si>
  <si>
    <t>2019-2-02-29984</t>
  </si>
  <si>
    <t>Essex County College</t>
  </si>
  <si>
    <t>2019-1-02-29932</t>
  </si>
  <si>
    <t>Central Wyoming College</t>
  </si>
  <si>
    <t>2017-4-07-29702</t>
  </si>
  <si>
    <t>Brookdale Community College</t>
  </si>
  <si>
    <t>2019-3-02-30016</t>
  </si>
  <si>
    <t>Ohio Technical College</t>
  </si>
  <si>
    <t>2017-4-07-29715</t>
  </si>
  <si>
    <t>South University</t>
  </si>
  <si>
    <t>2016-3-11-29366</t>
  </si>
  <si>
    <t>EDP University of Puerto Rico</t>
  </si>
  <si>
    <t>2019-3-02-30045</t>
  </si>
  <si>
    <t>2016-3-07-29448</t>
  </si>
  <si>
    <t>2017-3-09-29619</t>
  </si>
  <si>
    <t>Bryan University</t>
  </si>
  <si>
    <t>2017-4-07-29718</t>
  </si>
  <si>
    <t>Ashland County - West Holmes Career Center - Adult Education</t>
  </si>
  <si>
    <t>2017-4-07-29719</t>
  </si>
  <si>
    <t>Margaret's Hair Academy</t>
  </si>
  <si>
    <t>2017-1-06-29502</t>
  </si>
  <si>
    <t>Universal Therapeutic Massage Institute</t>
  </si>
  <si>
    <t>2017-4-07-29724</t>
  </si>
  <si>
    <t>03516300</t>
  </si>
  <si>
    <t>King's University (The)</t>
  </si>
  <si>
    <t>2016-2-09-29268</t>
  </si>
  <si>
    <t>Eastern Virginia Career College</t>
  </si>
  <si>
    <t>2015-3-07-29041</t>
  </si>
  <si>
    <t>Faith Theological Seminary</t>
  </si>
  <si>
    <t>2018-1-03-29775</t>
  </si>
  <si>
    <t>2015-2-07-28921</t>
  </si>
  <si>
    <t>Dade Medical College</t>
  </si>
  <si>
    <t>2015-4-04-29125</t>
  </si>
  <si>
    <t>South Louisiana Community College</t>
  </si>
  <si>
    <t>2015-2-06-28971</t>
  </si>
  <si>
    <t>Grace International Beauty School</t>
  </si>
  <si>
    <t>2019-3-02-30042</t>
  </si>
  <si>
    <t>04134000</t>
  </si>
  <si>
    <t>John Paolo's Xtreme Beauty Institute, Goldwell Products Artistry</t>
  </si>
  <si>
    <t>02-2018-91398</t>
  </si>
  <si>
    <t>QTR-02</t>
  </si>
  <si>
    <t>05-2019-01472</t>
  </si>
  <si>
    <t>04159700</t>
  </si>
  <si>
    <t>American Medical Sciences Center</t>
  </si>
  <si>
    <t>09-2018-92241</t>
  </si>
  <si>
    <t>04160100</t>
  </si>
  <si>
    <t>Trinity School of Health and Allied Sciences</t>
  </si>
  <si>
    <t>09-2018-92222</t>
  </si>
  <si>
    <t>04162000</t>
  </si>
  <si>
    <t>Jose Maria Vargas University</t>
  </si>
  <si>
    <t>04-2018-93986</t>
  </si>
  <si>
    <t>04164400</t>
  </si>
  <si>
    <t>Angeles Institute</t>
  </si>
  <si>
    <t>09-2018-92131</t>
  </si>
  <si>
    <t>04166800</t>
  </si>
  <si>
    <t>Summit Salon Academy</t>
  </si>
  <si>
    <t>05-2018-91350</t>
  </si>
  <si>
    <t>04192600</t>
  </si>
  <si>
    <t>Palmetto Beauty School</t>
  </si>
  <si>
    <t>04-2018-93855</t>
  </si>
  <si>
    <t>04204300</t>
  </si>
  <si>
    <t>Aesthetic Science Institute, LLC (The)</t>
  </si>
  <si>
    <t>02-2018-91397</t>
  </si>
  <si>
    <t>04206300</t>
  </si>
  <si>
    <t>Florida Vocational Institute</t>
  </si>
  <si>
    <t>04-2018-93885</t>
  </si>
  <si>
    <t>04206400</t>
  </si>
  <si>
    <t>Helms College</t>
  </si>
  <si>
    <t>04-2018-90020</t>
  </si>
  <si>
    <t>04211000</t>
  </si>
  <si>
    <t>04-2019-90040</t>
  </si>
  <si>
    <t>04223900</t>
  </si>
  <si>
    <t>Mind Body Institute</t>
  </si>
  <si>
    <t>04-2019-00101</t>
  </si>
  <si>
    <t>04224100</t>
  </si>
  <si>
    <t>Cosmetology Academy of Texarkana</t>
  </si>
  <si>
    <t>06-2018-90576</t>
  </si>
  <si>
    <t>04225900</t>
  </si>
  <si>
    <t>Setting the Standard Barbering and Natural Hair Academy</t>
  </si>
  <si>
    <t>06-2018-90564</t>
  </si>
  <si>
    <t>04232800</t>
  </si>
  <si>
    <t>05-2017-01504</t>
  </si>
  <si>
    <t>04243300</t>
  </si>
  <si>
    <t>Garden State Science and Technology Institute</t>
  </si>
  <si>
    <t>02-2018-91434</t>
  </si>
  <si>
    <t>04255600</t>
  </si>
  <si>
    <t>International Diving Institute</t>
  </si>
  <si>
    <t>04-2018-90022</t>
  </si>
  <si>
    <t>04273900</t>
  </si>
  <si>
    <t>Southeastern Esthetics Institute</t>
  </si>
  <si>
    <t>04-2018-93974</t>
  </si>
  <si>
    <t>04276500</t>
  </si>
  <si>
    <t>Global Medical &amp; Technical Training Institute</t>
  </si>
  <si>
    <t>04-2018-93949</t>
  </si>
  <si>
    <t>00403000</t>
  </si>
  <si>
    <t>University of Cambridge</t>
  </si>
  <si>
    <t>11-2019-0-9006</t>
  </si>
  <si>
    <t>00503400</t>
  </si>
  <si>
    <t>American University In Cairo (The)</t>
  </si>
  <si>
    <t>11-2019-0-9036</t>
  </si>
  <si>
    <t>00669900</t>
  </si>
  <si>
    <t>University of Sussex</t>
  </si>
  <si>
    <t>11-2019-0-8991</t>
  </si>
  <si>
    <t>00670000</t>
  </si>
  <si>
    <t>University of York</t>
  </si>
  <si>
    <t>11-2019-0-8989</t>
  </si>
  <si>
    <t>00683800</t>
  </si>
  <si>
    <t>Dalhousie University</t>
  </si>
  <si>
    <t>11-2019-9-4609</t>
  </si>
  <si>
    <t>00839400</t>
  </si>
  <si>
    <t>University of Oxford</t>
  </si>
  <si>
    <t>11-2019-0-9023</t>
  </si>
  <si>
    <t>00845800</t>
  </si>
  <si>
    <t>Loughborough University</t>
  </si>
  <si>
    <t>11-2019-0-9020</t>
  </si>
  <si>
    <t>00846000</t>
  </si>
  <si>
    <t>University of Newcastle upon Tyne</t>
  </si>
  <si>
    <t>11-2019-0-9035</t>
  </si>
  <si>
    <t>00846100</t>
  </si>
  <si>
    <t>University of Saint Andrews</t>
  </si>
  <si>
    <t>11-2019-0-9025</t>
  </si>
  <si>
    <t>11-2019-0-9011</t>
  </si>
  <si>
    <t>00858700</t>
  </si>
  <si>
    <t>University of Durham</t>
  </si>
  <si>
    <t>11-2019-0-8992</t>
  </si>
  <si>
    <t>00900600</t>
  </si>
  <si>
    <t>University of Salford (The)</t>
  </si>
  <si>
    <t>11-2019-0-8990</t>
  </si>
  <si>
    <t>00936800</t>
  </si>
  <si>
    <t>University of Aberdeen</t>
  </si>
  <si>
    <t>11-2019-0-9038</t>
  </si>
  <si>
    <t>00942300</t>
  </si>
  <si>
    <t>Royal College of Art</t>
  </si>
  <si>
    <t>11-2018-9-4490</t>
  </si>
  <si>
    <t>00944200</t>
  </si>
  <si>
    <t>University of Exeter</t>
  </si>
  <si>
    <t>11-2019-0-9016</t>
  </si>
  <si>
    <t>00980800</t>
  </si>
  <si>
    <t>University of Strathclyde, Glasgow</t>
  </si>
  <si>
    <t>11-2019-0-9031</t>
  </si>
  <si>
    <t>00986000</t>
  </si>
  <si>
    <t>University of Surrey</t>
  </si>
  <si>
    <t>11-2019-0-9033</t>
  </si>
  <si>
    <t>01014300</t>
  </si>
  <si>
    <t>University of Reading</t>
  </si>
  <si>
    <t>11-2019-0-9007</t>
  </si>
  <si>
    <t>01058900</t>
  </si>
  <si>
    <t>Bangor University</t>
  </si>
  <si>
    <t>11-2019-0-9022</t>
  </si>
  <si>
    <t>01059400</t>
  </si>
  <si>
    <t>Richmond, The American International University in London</t>
  </si>
  <si>
    <t>11-2019-0-9003</t>
  </si>
  <si>
    <t>01219800</t>
  </si>
  <si>
    <t>University of Bradford</t>
  </si>
  <si>
    <t>11-2019-0-8996</t>
  </si>
  <si>
    <t>01280200</t>
  </si>
  <si>
    <t>Pontificia Universidad Catolica Madre y Maestra</t>
  </si>
  <si>
    <t>11-2019-0-9012</t>
  </si>
  <si>
    <t>11-2019-0-9028</t>
  </si>
  <si>
    <t>02207400</t>
  </si>
  <si>
    <t>Chinese University of Hong Kong (The)</t>
  </si>
  <si>
    <t>11-2019-0-9000</t>
  </si>
  <si>
    <t>02229100</t>
  </si>
  <si>
    <t>University of Leicester</t>
  </si>
  <si>
    <t>11-2019-0-8988</t>
  </si>
  <si>
    <t>02244400</t>
  </si>
  <si>
    <t>American University of the Caribbean</t>
  </si>
  <si>
    <t>02320500</t>
  </si>
  <si>
    <t>Royal Northern College of Music</t>
  </si>
  <si>
    <t>11-2019-0-9018</t>
  </si>
  <si>
    <t>03029400</t>
  </si>
  <si>
    <t>University of Keele</t>
  </si>
  <si>
    <t>11-2019-0-9019</t>
  </si>
  <si>
    <t>03102500</t>
  </si>
  <si>
    <t>American University Of Rome</t>
  </si>
  <si>
    <t>11-2019-0-8999</t>
  </si>
  <si>
    <t>03102800</t>
  </si>
  <si>
    <t>Robert Gordon University</t>
  </si>
  <si>
    <t>11-2019-0-9021</t>
  </si>
  <si>
    <t>03329300</t>
  </si>
  <si>
    <t>John Cabot University</t>
  </si>
  <si>
    <t>11-2019-0-8998</t>
  </si>
  <si>
    <t>03442300</t>
  </si>
  <si>
    <t>American University in Bulgaria</t>
  </si>
  <si>
    <t>11-2019-0-8997</t>
  </si>
  <si>
    <t>03460300</t>
  </si>
  <si>
    <t>Internationales Theologisches Institut</t>
  </si>
  <si>
    <t>11-2019-0-9017</t>
  </si>
  <si>
    <t>03515300</t>
  </si>
  <si>
    <t>University of Central Lancashire</t>
  </si>
  <si>
    <t>11-2019-0-8994</t>
  </si>
  <si>
    <t>03517300</t>
  </si>
  <si>
    <t>University of Brighton</t>
  </si>
  <si>
    <t>11-2019-0-9009</t>
  </si>
  <si>
    <t>03770300</t>
  </si>
  <si>
    <t>Nazarene Theological College</t>
  </si>
  <si>
    <t>11-2019-0-9005</t>
  </si>
  <si>
    <t>04021400</t>
  </si>
  <si>
    <t>American College, Dublin Limited (The)</t>
  </si>
  <si>
    <t>11-2019-0-9029</t>
  </si>
  <si>
    <t>04021500</t>
  </si>
  <si>
    <t>Central European University</t>
  </si>
  <si>
    <t>11-2019-0-8993</t>
  </si>
  <si>
    <t>04032300</t>
  </si>
  <si>
    <t>York St John University</t>
  </si>
  <si>
    <t>11-2019-0-9026</t>
  </si>
  <si>
    <t>04115900</t>
  </si>
  <si>
    <t>Liverpool Hope University</t>
  </si>
  <si>
    <t>11-2019-0-8995</t>
  </si>
  <si>
    <t>04116300</t>
  </si>
  <si>
    <t>EDHEC Business School</t>
  </si>
  <si>
    <t>11-2019-0-9024</t>
  </si>
  <si>
    <t>04218800</t>
  </si>
  <si>
    <t>Regent's University London</t>
  </si>
  <si>
    <t>11-2019-0-9032</t>
  </si>
  <si>
    <t>04253500</t>
  </si>
  <si>
    <t>Ravensbourne University London</t>
  </si>
  <si>
    <t>11-2019-0-9010</t>
  </si>
  <si>
    <t>04257100</t>
  </si>
  <si>
    <t>Universiteit Maastricht</t>
  </si>
  <si>
    <t>11-2018-0-9037</t>
  </si>
  <si>
    <t>03748500</t>
  </si>
  <si>
    <t>Durham Beauty Academy</t>
  </si>
  <si>
    <t>04-2019-9-1682</t>
  </si>
  <si>
    <t>03778300</t>
  </si>
  <si>
    <t>Health Works Institute</t>
  </si>
  <si>
    <t>08-2019-9-1636</t>
  </si>
  <si>
    <t>00659100</t>
  </si>
  <si>
    <t>St. Joseph School of Nursing</t>
  </si>
  <si>
    <t>RI</t>
  </si>
  <si>
    <t>01-2019-01651</t>
  </si>
  <si>
    <t>02075700</t>
  </si>
  <si>
    <t>Briarcliffe College</t>
  </si>
  <si>
    <t>02-2018-91262</t>
  </si>
  <si>
    <t>00142800</t>
  </si>
  <si>
    <t>Delaware State University</t>
  </si>
  <si>
    <t>DE</t>
  </si>
  <si>
    <t>03-2018-90593</t>
  </si>
  <si>
    <t>00145900</t>
  </si>
  <si>
    <t>Strayer University</t>
  </si>
  <si>
    <t>DC</t>
  </si>
  <si>
    <t>03-2018-90710</t>
  </si>
  <si>
    <t>00170300</t>
  </si>
  <si>
    <t>Kendall College</t>
  </si>
  <si>
    <t>05-2017-80626</t>
  </si>
  <si>
    <t>00180300</t>
  </si>
  <si>
    <t>Huntington University</t>
  </si>
  <si>
    <t>05-2019-01631</t>
  </si>
  <si>
    <t>00189500</t>
  </si>
  <si>
    <t>Waldorf University</t>
  </si>
  <si>
    <t>07-2018-92377</t>
  </si>
  <si>
    <t>00191700</t>
  </si>
  <si>
    <t>Barclay College</t>
  </si>
  <si>
    <t>07-2019-02403</t>
  </si>
  <si>
    <t>00193100</t>
  </si>
  <si>
    <t>Manhattan Christian College</t>
  </si>
  <si>
    <t>07-2019-02431</t>
  </si>
  <si>
    <t>00193600</t>
  </si>
  <si>
    <t>Neosho County Community College</t>
  </si>
  <si>
    <t>07-2019-02430</t>
  </si>
  <si>
    <t>00214300</t>
  </si>
  <si>
    <t>Curry College</t>
  </si>
  <si>
    <t>01-2019-01674</t>
  </si>
  <si>
    <t>00215100</t>
  </si>
  <si>
    <t>Benjamin Franklin Institute of Technology</t>
  </si>
  <si>
    <t>01-2019-01656</t>
  </si>
  <si>
    <t>00255300</t>
  </si>
  <si>
    <t>Midland University</t>
  </si>
  <si>
    <t>07-2019-02484</t>
  </si>
  <si>
    <t>00281000</t>
  </si>
  <si>
    <t>02-2019-01495</t>
  </si>
  <si>
    <t>00312500</t>
  </si>
  <si>
    <t>University of Cincinnati</t>
  </si>
  <si>
    <t>05-2019-01575</t>
  </si>
  <si>
    <t>00326700</t>
  </si>
  <si>
    <t>Geneva College</t>
  </si>
  <si>
    <t>03-2019-00760</t>
  </si>
  <si>
    <t>00329700</t>
  </si>
  <si>
    <t>Mercyhurst University</t>
  </si>
  <si>
    <t>03-2019-00761</t>
  </si>
  <si>
    <t>00466600</t>
  </si>
  <si>
    <t>American College for Medical Careers</t>
  </si>
  <si>
    <t>01-2018-91608</t>
  </si>
  <si>
    <t>00493400</t>
  </si>
  <si>
    <t>Daymar College</t>
  </si>
  <si>
    <t>04-2018-90001</t>
  </si>
  <si>
    <t>00526500</t>
  </si>
  <si>
    <t>North Central Kansas Technical College</t>
  </si>
  <si>
    <t>07-2019-02428</t>
  </si>
  <si>
    <t>00546100</t>
  </si>
  <si>
    <t>Salem Community College</t>
  </si>
  <si>
    <t>02-2018-91222</t>
  </si>
  <si>
    <t>00641700</t>
  </si>
  <si>
    <t>Holy Name Medical Center School of Nursing</t>
  </si>
  <si>
    <t>02-2018-91459</t>
  </si>
  <si>
    <t>00665600</t>
  </si>
  <si>
    <t>College of Du Page</t>
  </si>
  <si>
    <t>05-2019-01535</t>
  </si>
  <si>
    <t>00676800</t>
  </si>
  <si>
    <t>Mid Michigan College</t>
  </si>
  <si>
    <t>05-2019-01516</t>
  </si>
  <si>
    <t>00705000</t>
  </si>
  <si>
    <t>Bellus Academy</t>
  </si>
  <si>
    <t>09-2018-92164</t>
  </si>
  <si>
    <t>00793000</t>
  </si>
  <si>
    <t>09-2018-92124</t>
  </si>
  <si>
    <t>00793600</t>
  </si>
  <si>
    <t>Lincoln College of Technology</t>
  </si>
  <si>
    <t>03-2017-80277</t>
  </si>
  <si>
    <t>03-2018-90656</t>
  </si>
  <si>
    <t>00793800</t>
  </si>
  <si>
    <t>05-2018-91331</t>
  </si>
  <si>
    <t>00890200</t>
  </si>
  <si>
    <t>Columbia Central University</t>
  </si>
  <si>
    <t>02-2019-01490</t>
  </si>
  <si>
    <t>01016100</t>
  </si>
  <si>
    <t>Loraines Academy &amp; Spa</t>
  </si>
  <si>
    <t>04-2018-93990</t>
  </si>
  <si>
    <t>01192200</t>
  </si>
  <si>
    <t>Beth HaTalmud Rabbinical College</t>
  </si>
  <si>
    <t>02-2018-91430</t>
  </si>
  <si>
    <t>01202600</t>
  </si>
  <si>
    <t>09-2018-92165</t>
  </si>
  <si>
    <t>01229700</t>
  </si>
  <si>
    <t>Laredo Beauty College</t>
  </si>
  <si>
    <t>06-2019-90571</t>
  </si>
  <si>
    <t>01260600</t>
  </si>
  <si>
    <t>Empire Beauty School</t>
  </si>
  <si>
    <t>03-2019-00784</t>
  </si>
  <si>
    <t>01284800</t>
  </si>
  <si>
    <t>Moler Hollywood Beauty Academy</t>
  </si>
  <si>
    <t>05-2018-91401</t>
  </si>
  <si>
    <t>01294200</t>
  </si>
  <si>
    <t>Rosemead Beauty School</t>
  </si>
  <si>
    <t>09-2018-92272</t>
  </si>
  <si>
    <t>02074000</t>
  </si>
  <si>
    <t>Branford Hall Career Institute</t>
  </si>
  <si>
    <t>01-2018-91609</t>
  </si>
  <si>
    <t>02104000</t>
  </si>
  <si>
    <t>Harris School of Business</t>
  </si>
  <si>
    <t>02-2018-91395</t>
  </si>
  <si>
    <t>02104400</t>
  </si>
  <si>
    <t>Spa Tech Institute</t>
  </si>
  <si>
    <t>01-2019-01650</t>
  </si>
  <si>
    <t>02112200</t>
  </si>
  <si>
    <t>Great Lakes Institute of Technology</t>
  </si>
  <si>
    <t>03-2019-90730</t>
  </si>
  <si>
    <t>02172700</t>
  </si>
  <si>
    <t>Concorde Career Institute</t>
  </si>
  <si>
    <t>04-2018-93866</t>
  </si>
  <si>
    <t>02178900</t>
  </si>
  <si>
    <t>Jolie Health and Beauty Academy</t>
  </si>
  <si>
    <t>03-2019-90756</t>
  </si>
  <si>
    <t>02195400</t>
  </si>
  <si>
    <t>Modern Hairstyling Institute</t>
  </si>
  <si>
    <t>02-2019-91437</t>
  </si>
  <si>
    <t>02217100</t>
  </si>
  <si>
    <t>Pima Medical Institute</t>
  </si>
  <si>
    <t>09-2018-92151</t>
  </si>
  <si>
    <t>04-2018-93983</t>
  </si>
  <si>
    <t>02289600</t>
  </si>
  <si>
    <t>Consolidated School of Business</t>
  </si>
  <si>
    <t>03-2018-90466</t>
  </si>
  <si>
    <t>02289700</t>
  </si>
  <si>
    <t>03-2019-90757</t>
  </si>
  <si>
    <t>02304300</t>
  </si>
  <si>
    <t>09-2018-92193</t>
  </si>
  <si>
    <t>02309100</t>
  </si>
  <si>
    <t>American College of Hair Design</t>
  </si>
  <si>
    <t>07-2019-02475</t>
  </si>
  <si>
    <t>02328500</t>
  </si>
  <si>
    <t>Moler - Pickens Beauty College</t>
  </si>
  <si>
    <t>05-2018-91402</t>
  </si>
  <si>
    <t>02329900</t>
  </si>
  <si>
    <t>Florida Institute of Ultrasound</t>
  </si>
  <si>
    <t>04-2018-93982</t>
  </si>
  <si>
    <t>02340600</t>
  </si>
  <si>
    <t>Humacao Community College</t>
  </si>
  <si>
    <t>02-2019-01519</t>
  </si>
  <si>
    <t>02343400</t>
  </si>
  <si>
    <t>09-2018-92161</t>
  </si>
  <si>
    <t>02360800</t>
  </si>
  <si>
    <t>Provo College</t>
  </si>
  <si>
    <t>08-2018-93905</t>
  </si>
  <si>
    <t>02497300</t>
  </si>
  <si>
    <t>Milan Institute</t>
  </si>
  <si>
    <t>09-2018-92219</t>
  </si>
  <si>
    <t>02520300</t>
  </si>
  <si>
    <t>Interior Designers Institute</t>
  </si>
  <si>
    <t>09-2019-92277</t>
  </si>
  <si>
    <t>02586900</t>
  </si>
  <si>
    <t>02-2017-80867</t>
  </si>
  <si>
    <t>02-2018-91396</t>
  </si>
  <si>
    <t>02596400</t>
  </si>
  <si>
    <t>Spartan College of Aeronautics &amp; Technology</t>
  </si>
  <si>
    <t>09-2017-81632</t>
  </si>
  <si>
    <t>02602300</t>
  </si>
  <si>
    <t>Central Coast College</t>
  </si>
  <si>
    <t>09-2018-92147</t>
  </si>
  <si>
    <t>03021900</t>
  </si>
  <si>
    <t>EDIC College</t>
  </si>
  <si>
    <t>02-2019-91433</t>
  </si>
  <si>
    <t>03022400</t>
  </si>
  <si>
    <t>College of the Marshall Islands</t>
  </si>
  <si>
    <t>MH</t>
  </si>
  <si>
    <t>09-2018-92283</t>
  </si>
  <si>
    <t>03076300</t>
  </si>
  <si>
    <t>Beulah Heights University</t>
  </si>
  <si>
    <t>04-2019-00068</t>
  </si>
  <si>
    <t>03098700</t>
  </si>
  <si>
    <t>09-2018-92220</t>
  </si>
  <si>
    <t>03115000</t>
  </si>
  <si>
    <t>Arizona College</t>
  </si>
  <si>
    <t>09-2019-92284</t>
  </si>
  <si>
    <t>03205400</t>
  </si>
  <si>
    <t>Jolie Hair and Beauty Academy</t>
  </si>
  <si>
    <t>01-2019-91623</t>
  </si>
  <si>
    <t>03299300</t>
  </si>
  <si>
    <t>Pacific College</t>
  </si>
  <si>
    <t>09-2018-92265</t>
  </si>
  <si>
    <t>03373300</t>
  </si>
  <si>
    <t>Beacon College</t>
  </si>
  <si>
    <t>04-2019-00079</t>
  </si>
  <si>
    <t>03422300</t>
  </si>
  <si>
    <t>06-2018-90542</t>
  </si>
  <si>
    <t>03427500</t>
  </si>
  <si>
    <t>University of Antelope Valley</t>
  </si>
  <si>
    <t>09-2018-92286</t>
  </si>
  <si>
    <t>03479300</t>
  </si>
  <si>
    <t>PCI College</t>
  </si>
  <si>
    <t>09-2018-92211</t>
  </si>
  <si>
    <t>03537300</t>
  </si>
  <si>
    <t>New York Automotive &amp; Diesel Institute</t>
  </si>
  <si>
    <t>02-2018-91025</t>
  </si>
  <si>
    <t>03542300</t>
  </si>
  <si>
    <t>06-2018-90470</t>
  </si>
  <si>
    <t>03543300</t>
  </si>
  <si>
    <t>03-2018-90708</t>
  </si>
  <si>
    <t>03577300</t>
  </si>
  <si>
    <t>Coba Academy</t>
  </si>
  <si>
    <t>09-2018-92236</t>
  </si>
  <si>
    <t>03804400</t>
  </si>
  <si>
    <t>Gwinnett College</t>
  </si>
  <si>
    <t>04-2018-93955</t>
  </si>
  <si>
    <t>03965300</t>
  </si>
  <si>
    <t>New England College of Business and Finance</t>
  </si>
  <si>
    <t>01-2018-91616</t>
  </si>
  <si>
    <t>04057300</t>
  </si>
  <si>
    <t>Asher College</t>
  </si>
  <si>
    <t>09-2018-92169</t>
  </si>
  <si>
    <t>04127200</t>
  </si>
  <si>
    <t>Victoria's Academy of Cosmetology</t>
  </si>
  <si>
    <t>10-2018-93758</t>
  </si>
  <si>
    <t>Bakersfield</t>
  </si>
  <si>
    <t>Boca Raton</t>
  </si>
  <si>
    <t>Vincennes</t>
  </si>
  <si>
    <t>Salisbury University</t>
  </si>
  <si>
    <t>Salisbury</t>
  </si>
  <si>
    <t>2019-4-03-30058</t>
  </si>
  <si>
    <t>Yes</t>
  </si>
  <si>
    <t>Franklin</t>
  </si>
  <si>
    <t>Charlotte</t>
  </si>
  <si>
    <t>Gresham</t>
  </si>
  <si>
    <t>Pittsburgh</t>
  </si>
  <si>
    <t>Shippensburg</t>
  </si>
  <si>
    <t>Hartsville</t>
  </si>
  <si>
    <t>Sumter</t>
  </si>
  <si>
    <t>Gratz College</t>
  </si>
  <si>
    <t>Melrose Park</t>
  </si>
  <si>
    <t>2019-3-03-30005</t>
  </si>
  <si>
    <t>Wake Technical Community College</t>
  </si>
  <si>
    <t>Raleigh</t>
  </si>
  <si>
    <t>2019-3-04-30028</t>
  </si>
  <si>
    <t>Auburn</t>
  </si>
  <si>
    <t>Northeast Wisconsin Technical College</t>
  </si>
  <si>
    <t>Green Bay</t>
  </si>
  <si>
    <t>2020-1-05-30102</t>
  </si>
  <si>
    <t>Newark</t>
  </si>
  <si>
    <t>Riverton</t>
  </si>
  <si>
    <t>University of Southampton</t>
  </si>
  <si>
    <t>Southampton</t>
  </si>
  <si>
    <t>2017-4-11-29728</t>
  </si>
  <si>
    <t>Lincroft</t>
  </si>
  <si>
    <t>West Los Angeles College</t>
  </si>
  <si>
    <t>Culver City</t>
  </si>
  <si>
    <t>2019-4-09-30050</t>
  </si>
  <si>
    <t>Vance - Granville Community College</t>
  </si>
  <si>
    <t>Henderson</t>
  </si>
  <si>
    <t>2019-3-04-30032</t>
  </si>
  <si>
    <t>2016-2-07-29235</t>
  </si>
  <si>
    <t>Cleveland</t>
  </si>
  <si>
    <t>Southside College of Health Sciences</t>
  </si>
  <si>
    <t>Colonial Heights</t>
  </si>
  <si>
    <t>2018-4-03-29904</t>
  </si>
  <si>
    <t>Savannah</t>
  </si>
  <si>
    <t>Hato Rey</t>
  </si>
  <si>
    <t>Capitol City Careers</t>
  </si>
  <si>
    <t>Austin</t>
  </si>
  <si>
    <t>2019-4-06-30084</t>
  </si>
  <si>
    <t>Fairview Park</t>
  </si>
  <si>
    <t>Cerritos</t>
  </si>
  <si>
    <t>Springfield</t>
  </si>
  <si>
    <t>Ohio College of Massotherapy</t>
  </si>
  <si>
    <t>Akron</t>
  </si>
  <si>
    <t>2015-3-07-28995</t>
  </si>
  <si>
    <t>Ashland</t>
  </si>
  <si>
    <t>Monticello</t>
  </si>
  <si>
    <t>Albuquerque</t>
  </si>
  <si>
    <t>Southlake</t>
  </si>
  <si>
    <t>Miami</t>
  </si>
  <si>
    <t>2015-3-07-29044</t>
  </si>
  <si>
    <t>Fredericksburg</t>
  </si>
  <si>
    <t>Baltimore</t>
  </si>
  <si>
    <t>Houston</t>
  </si>
  <si>
    <t>Lafayette</t>
  </si>
  <si>
    <t>Eastern West Virginia Community &amp; Technical College</t>
  </si>
  <si>
    <t>Moorefield</t>
  </si>
  <si>
    <t>2019-4-03-30063</t>
  </si>
  <si>
    <t>Flushing</t>
  </si>
  <si>
    <t>University of Richmond</t>
  </si>
  <si>
    <t>Richmond</t>
  </si>
  <si>
    <t>2020-1-03-30121</t>
  </si>
  <si>
    <t>00117700</t>
  </si>
  <si>
    <t>Cogswell Polytechnical College</t>
  </si>
  <si>
    <t>09-2018-92195</t>
  </si>
  <si>
    <t>00168800</t>
  </si>
  <si>
    <t>Illinois College</t>
  </si>
  <si>
    <t>05-2019-01525</t>
  </si>
  <si>
    <t>00188000</t>
  </si>
  <si>
    <t>Mount Mercy University</t>
  </si>
  <si>
    <t>07-2019-02445</t>
  </si>
  <si>
    <t>00188900</t>
  </si>
  <si>
    <t>Saint Ambrose University</t>
  </si>
  <si>
    <t>07-2019-02402</t>
  </si>
  <si>
    <t>00208900</t>
  </si>
  <si>
    <t>Prince George's Community College</t>
  </si>
  <si>
    <t>03-2019-00791</t>
  </si>
  <si>
    <t>00245900</t>
  </si>
  <si>
    <t>Crowder College</t>
  </si>
  <si>
    <t>07-2019-02449</t>
  </si>
  <si>
    <t>00252100</t>
  </si>
  <si>
    <t>Webster University</t>
  </si>
  <si>
    <t>07-2019-02483</t>
  </si>
  <si>
    <t>00266400</t>
  </si>
  <si>
    <t>Western New Mexico University</t>
  </si>
  <si>
    <t>06-2018-90262</t>
  </si>
  <si>
    <t>North Carolina Agricultural &amp; Technical State University</t>
  </si>
  <si>
    <t>00304600</t>
  </si>
  <si>
    <t>Franklin University</t>
  </si>
  <si>
    <t>05-2018-91241</t>
  </si>
  <si>
    <t>00313300</t>
  </si>
  <si>
    <t>Urbana University</t>
  </si>
  <si>
    <t>05-2018-91240</t>
  </si>
  <si>
    <t>00323100</t>
  </si>
  <si>
    <t>Community College of Allegheny County</t>
  </si>
  <si>
    <t>03-2019-00830</t>
  </si>
  <si>
    <t>00355600</t>
  </si>
  <si>
    <t>Commonwealth Institute of Funeral Service</t>
  </si>
  <si>
    <t>06-2018-90579</t>
  </si>
  <si>
    <t>00380800</t>
  </si>
  <si>
    <t>Bethany College</t>
  </si>
  <si>
    <t>03-2018-90733</t>
  </si>
  <si>
    <t>00382000</t>
  </si>
  <si>
    <t>Salem University</t>
  </si>
  <si>
    <t>03-2017-80266</t>
  </si>
  <si>
    <t>00400700</t>
  </si>
  <si>
    <t>Madison Area Technical College</t>
  </si>
  <si>
    <t>05-2019-01577</t>
  </si>
  <si>
    <t>00460800</t>
  </si>
  <si>
    <t>Barton County Community College</t>
  </si>
  <si>
    <t>07-2019-02456</t>
  </si>
  <si>
    <t>00461900</t>
  </si>
  <si>
    <t>Sullivan University</t>
  </si>
  <si>
    <t>04-2019-00073</t>
  </si>
  <si>
    <t>00711900</t>
  </si>
  <si>
    <t>Rend Lake College</t>
  </si>
  <si>
    <t>05-2019-01581</t>
  </si>
  <si>
    <t>00717000</t>
  </si>
  <si>
    <t>Lincoln Land Community College</t>
  </si>
  <si>
    <t>05-2019-01509</t>
  </si>
  <si>
    <t>00729700</t>
  </si>
  <si>
    <t>Spartan College of Aeronautics and Technology</t>
  </si>
  <si>
    <t>08-2017-83780</t>
  </si>
  <si>
    <t>00730500</t>
  </si>
  <si>
    <t>Porter and Chester Institute of Hamden</t>
  </si>
  <si>
    <t>01-2019-01688</t>
  </si>
  <si>
    <t>00758800</t>
  </si>
  <si>
    <t>Capri College</t>
  </si>
  <si>
    <t>07-2019-02460</t>
  </si>
  <si>
    <t>00760700</t>
  </si>
  <si>
    <t>09-2018-92123</t>
  </si>
  <si>
    <t>00767800</t>
  </si>
  <si>
    <t>06-2017-80057</t>
  </si>
  <si>
    <t>00771700</t>
  </si>
  <si>
    <t>07-2019-02461</t>
  </si>
  <si>
    <t>00821700</t>
  </si>
  <si>
    <t>Paul Mitchell the School Green Bay</t>
  </si>
  <si>
    <t>05-2019-91440</t>
  </si>
  <si>
    <t>00822100</t>
  </si>
  <si>
    <t>Universal Technical Institute</t>
  </si>
  <si>
    <t>09-2019-02344</t>
  </si>
  <si>
    <t>Art Institute of Philadelphia (The)</t>
  </si>
  <si>
    <t>00905800</t>
  </si>
  <si>
    <t>Bethel University</t>
  </si>
  <si>
    <t>05-2019-01664</t>
  </si>
  <si>
    <t>00960000</t>
  </si>
  <si>
    <t>Cosmetology Careers Unlimited College of Hair, Skin, and Nails</t>
  </si>
  <si>
    <t>05-2018-91443</t>
  </si>
  <si>
    <t>01111200</t>
  </si>
  <si>
    <t>Fashion Institute of Design &amp; Merchandising</t>
  </si>
  <si>
    <t>09-2019-92306</t>
  </si>
  <si>
    <t>02050300</t>
  </si>
  <si>
    <t>Academy College</t>
  </si>
  <si>
    <t>05-2019-01609</t>
  </si>
  <si>
    <t>02061000</t>
  </si>
  <si>
    <t>Venus Beauty Academy</t>
  </si>
  <si>
    <t>03-2019-00814</t>
  </si>
  <si>
    <t>02069300</t>
  </si>
  <si>
    <t>Vatterott College</t>
  </si>
  <si>
    <t>05-2018-90961</t>
  </si>
  <si>
    <t>02079700</t>
  </si>
  <si>
    <t>College of Hair Design</t>
  </si>
  <si>
    <t>07-2019-02451</t>
  </si>
  <si>
    <t>02100500</t>
  </si>
  <si>
    <t>09-2019-02345</t>
  </si>
  <si>
    <t>National University College-IBC Institute</t>
  </si>
  <si>
    <t>02202300</t>
  </si>
  <si>
    <t>Pittsburgh Career Institute</t>
  </si>
  <si>
    <t>03-2018-90694</t>
  </si>
  <si>
    <t>02237500</t>
  </si>
  <si>
    <t>Las Vegas College</t>
  </si>
  <si>
    <t>09-2018-92288</t>
  </si>
  <si>
    <t>02248200</t>
  </si>
  <si>
    <t>Milan Institute of Cosmetology</t>
  </si>
  <si>
    <t>09-2018-92218</t>
  </si>
  <si>
    <t>NUC University</t>
  </si>
  <si>
    <t>02261200</t>
  </si>
  <si>
    <t>G Skin &amp; Beauty Institute</t>
  </si>
  <si>
    <t>05-2018-91364</t>
  </si>
  <si>
    <t>Modern Welding School</t>
  </si>
  <si>
    <t>Creative Circus (The)</t>
  </si>
  <si>
    <t>Platt College - San Diego</t>
  </si>
  <si>
    <t>02316600</t>
  </si>
  <si>
    <t>01-2018-91606</t>
  </si>
  <si>
    <t>02362000</t>
  </si>
  <si>
    <t>06-2019-00625</t>
  </si>
  <si>
    <t>02494700</t>
  </si>
  <si>
    <t>Baltimore Studio of Hair Design</t>
  </si>
  <si>
    <t>03-2019-00804</t>
  </si>
  <si>
    <t>Winston - Salem Barber School</t>
  </si>
  <si>
    <t>03052000</t>
  </si>
  <si>
    <t>Meredith Manor International Equestrian Centre</t>
  </si>
  <si>
    <t>03-2019-90755</t>
  </si>
  <si>
    <t>03081900</t>
  </si>
  <si>
    <t>YTI Career Institute - Altoona</t>
  </si>
  <si>
    <t>03-2019-00855</t>
  </si>
  <si>
    <t>03104200</t>
  </si>
  <si>
    <t>Carolinas College of Health Sciences</t>
  </si>
  <si>
    <t>04-2018-90026</t>
  </si>
  <si>
    <t>03455700</t>
  </si>
  <si>
    <t>Cortiva Institute - Chicago</t>
  </si>
  <si>
    <t>05-2018-91376</t>
  </si>
  <si>
    <t>06-2018-90578</t>
  </si>
  <si>
    <t>03724300</t>
  </si>
  <si>
    <t>DigiPen Institute of Technology</t>
  </si>
  <si>
    <t>10-2019-93759</t>
  </si>
  <si>
    <t>03787300</t>
  </si>
  <si>
    <t>Expertise Cosmetology Institute</t>
  </si>
  <si>
    <t>09-2018-92291</t>
  </si>
  <si>
    <t>04038300</t>
  </si>
  <si>
    <t>04-2019-00134</t>
  </si>
  <si>
    <t>04138400</t>
  </si>
  <si>
    <t>05-2018-91439</t>
  </si>
  <si>
    <t>04165900</t>
  </si>
  <si>
    <t>Paul Mitchell The School Fresno</t>
  </si>
  <si>
    <t>09-2019-92307</t>
  </si>
  <si>
    <t>Pure Aesthetics Natural Skincare School</t>
  </si>
  <si>
    <t>Shear Learning Academy of Cosmetology</t>
  </si>
  <si>
    <t>04227800</t>
  </si>
  <si>
    <t>Bethany Global University</t>
  </si>
  <si>
    <t>05-2019-01578</t>
  </si>
  <si>
    <t>John Patrick University of Health and Applied Sciences</t>
  </si>
  <si>
    <t>Bella Cosmetology and Barber College</t>
  </si>
  <si>
    <t>04239600</t>
  </si>
  <si>
    <t>Kentucky Horseshoeing School</t>
  </si>
  <si>
    <t>04-2019-00161</t>
  </si>
  <si>
    <t>04244100</t>
  </si>
  <si>
    <t>Construction Training Center</t>
  </si>
  <si>
    <t>04-2018-93851</t>
  </si>
  <si>
    <t>04251700</t>
  </si>
  <si>
    <t>Hope College of Arts and Sciences</t>
  </si>
  <si>
    <t>04-2018-90011</t>
  </si>
  <si>
    <t>WorldClass Academy of Beauty Careers</t>
  </si>
  <si>
    <t>04276800</t>
  </si>
  <si>
    <t>KCK Beauty &amp; Barber Academy</t>
  </si>
  <si>
    <t>04-2019-00076</t>
  </si>
  <si>
    <t>00669200</t>
  </si>
  <si>
    <t>University of Leeds</t>
  </si>
  <si>
    <t>11-2019-0-9089</t>
  </si>
  <si>
    <t>00669500</t>
  </si>
  <si>
    <t>University of London - University College London</t>
  </si>
  <si>
    <t>11-2019-0-9067</t>
  </si>
  <si>
    <t>11-2019-0-9098</t>
  </si>
  <si>
    <t>00763200</t>
  </si>
  <si>
    <t>University of Bristol</t>
  </si>
  <si>
    <t>11-2019-0-9105</t>
  </si>
  <si>
    <t>00838000</t>
  </si>
  <si>
    <t>University of Warwick</t>
  </si>
  <si>
    <t>11-2019-0-9068</t>
  </si>
  <si>
    <t>00838300</t>
  </si>
  <si>
    <t>University of Glasgow</t>
  </si>
  <si>
    <t>11-2019-0-9090</t>
  </si>
  <si>
    <t>11-2019-0-9086</t>
  </si>
  <si>
    <t>00866500</t>
  </si>
  <si>
    <t>University of Kent</t>
  </si>
  <si>
    <t>11-2019-0-9072</t>
  </si>
  <si>
    <t>00890800</t>
  </si>
  <si>
    <t>University of Birmingham (The)</t>
  </si>
  <si>
    <t>11-2019-0-9099</t>
  </si>
  <si>
    <t>00891000</t>
  </si>
  <si>
    <t>University of Hull</t>
  </si>
  <si>
    <t>11-2019-0-9103</t>
  </si>
  <si>
    <t>00892000</t>
  </si>
  <si>
    <t>University of Nottingham</t>
  </si>
  <si>
    <t>11-2019-0-9095</t>
  </si>
  <si>
    <t>00924900</t>
  </si>
  <si>
    <t>University of Liverpool (The)</t>
  </si>
  <si>
    <t>11-2019-0-9069</t>
  </si>
  <si>
    <t>11-2019-0-9049</t>
  </si>
  <si>
    <t>00942800</t>
  </si>
  <si>
    <t>Technion-Israel Institute of Technology</t>
  </si>
  <si>
    <t>11-2019-0-9044</t>
  </si>
  <si>
    <t>01049300</t>
  </si>
  <si>
    <t>Cranfield University</t>
  </si>
  <si>
    <t>11-2019-0-9102</t>
  </si>
  <si>
    <t>01052000</t>
  </si>
  <si>
    <t>Trinity Laban Conservatoire of Music and Dance</t>
  </si>
  <si>
    <t>11-2019-0-9041</t>
  </si>
  <si>
    <t>01052500</t>
  </si>
  <si>
    <t>University of Hertfordshire</t>
  </si>
  <si>
    <t>11-2019-0-9053</t>
  </si>
  <si>
    <t>01086400</t>
  </si>
  <si>
    <t>University of Dundee</t>
  </si>
  <si>
    <t>11-2019-0-9048</t>
  </si>
  <si>
    <t>01091500</t>
  </si>
  <si>
    <t>University of East Anglia</t>
  </si>
  <si>
    <t>11-2019-0-9070</t>
  </si>
  <si>
    <t>01178000</t>
  </si>
  <si>
    <t>Brunel University London</t>
  </si>
  <si>
    <t>11-2019-0-9075</t>
  </si>
  <si>
    <t>01221500</t>
  </si>
  <si>
    <t>Birmingham City University</t>
  </si>
  <si>
    <t>11-2019-0-9060</t>
  </si>
  <si>
    <t>01225800</t>
  </si>
  <si>
    <t>Aston University</t>
  </si>
  <si>
    <t>11-2019-0-9071</t>
  </si>
  <si>
    <t>01233500</t>
  </si>
  <si>
    <t>Royal College of Music</t>
  </si>
  <si>
    <t>11-2019-0-9101</t>
  </si>
  <si>
    <t>01234100</t>
  </si>
  <si>
    <t>University of Wales Trinity Saint David</t>
  </si>
  <si>
    <t>11-2019-0-9107</t>
  </si>
  <si>
    <t>01242100</t>
  </si>
  <si>
    <t>University of Auckland (The)</t>
  </si>
  <si>
    <t>11-2018-9-4554</t>
  </si>
  <si>
    <t>01297800</t>
  </si>
  <si>
    <t>University of Huddersfield (The)</t>
  </si>
  <si>
    <t>11-2019-0-9058</t>
  </si>
  <si>
    <t>02101900</t>
  </si>
  <si>
    <t>Roehampton University</t>
  </si>
  <si>
    <t>11-2019-0-9050</t>
  </si>
  <si>
    <t>02108600</t>
  </si>
  <si>
    <t>London Academy of Music &amp; Dramatic Art</t>
  </si>
  <si>
    <t>11-2019-0-9106</t>
  </si>
  <si>
    <t>02149700</t>
  </si>
  <si>
    <t>University of Winchester (The)</t>
  </si>
  <si>
    <t>11-2019-0-9065</t>
  </si>
  <si>
    <t>02194800</t>
  </si>
  <si>
    <t>University of the West of England, Bristol</t>
  </si>
  <si>
    <t>11-2019-0-9083</t>
  </si>
  <si>
    <t>02195100</t>
  </si>
  <si>
    <t>University of Westminster</t>
  </si>
  <si>
    <t>11-2019-0-9055</t>
  </si>
  <si>
    <t>02196700</t>
  </si>
  <si>
    <t>Guildhall School of Music &amp; Drama</t>
  </si>
  <si>
    <t>11-2019-0-9087</t>
  </si>
  <si>
    <t>02210000</t>
  </si>
  <si>
    <t>University of London - London School of Hygiene &amp; Tropical Medicine</t>
  </si>
  <si>
    <t>11-2019-0-9085</t>
  </si>
  <si>
    <t>02266600</t>
  </si>
  <si>
    <t>St George's Hospital Medical School</t>
  </si>
  <si>
    <t>11-2019-0-9030</t>
  </si>
  <si>
    <t>02273600</t>
  </si>
  <si>
    <t>Queen's University of Belfast (The)</t>
  </si>
  <si>
    <t>11-2019-0-9051</t>
  </si>
  <si>
    <t>02352100</t>
  </si>
  <si>
    <t>University of Plymouth</t>
  </si>
  <si>
    <t>11-2019-0-9040</t>
  </si>
  <si>
    <t>02496700</t>
  </si>
  <si>
    <t>National Film &amp; Television School</t>
  </si>
  <si>
    <t>11-2019-0-9100</t>
  </si>
  <si>
    <t>02545700</t>
  </si>
  <si>
    <t>Glasgow School of Art</t>
  </si>
  <si>
    <t>11-2019-0-9084</t>
  </si>
  <si>
    <t>02561600</t>
  </si>
  <si>
    <t>Solent University</t>
  </si>
  <si>
    <t>11-2019-0-9061</t>
  </si>
  <si>
    <t>03349400</t>
  </si>
  <si>
    <t>Queen Margaret University, Edinburgh</t>
  </si>
  <si>
    <t>11-2019-0-9092</t>
  </si>
  <si>
    <t>03350300</t>
  </si>
  <si>
    <t>Bournemouth University</t>
  </si>
  <si>
    <t>11-2019-0-9094</t>
  </si>
  <si>
    <t>03418400</t>
  </si>
  <si>
    <t>Edinburgh Napier University</t>
  </si>
  <si>
    <t>11-2019-0-9079</t>
  </si>
  <si>
    <t>03507300</t>
  </si>
  <si>
    <t>University of Sunderland</t>
  </si>
  <si>
    <t>11-2019-0-9093</t>
  </si>
  <si>
    <t>03533300</t>
  </si>
  <si>
    <t>Bath Spa University</t>
  </si>
  <si>
    <t>11-2019-0-9104</t>
  </si>
  <si>
    <t>03580300</t>
  </si>
  <si>
    <t>Liverpool John Moores University</t>
  </si>
  <si>
    <t>11-2019-0-9045</t>
  </si>
  <si>
    <t>03589400</t>
  </si>
  <si>
    <t>Arts University Bournemouth</t>
  </si>
  <si>
    <t>11-2019-0-9088</t>
  </si>
  <si>
    <t>03619300</t>
  </si>
  <si>
    <t>University of Greenwich</t>
  </si>
  <si>
    <t>11-2019-0-9078</t>
  </si>
  <si>
    <t>03674300</t>
  </si>
  <si>
    <t>11-2019-0-9054</t>
  </si>
  <si>
    <t>03684400</t>
  </si>
  <si>
    <t>University of Lincoln</t>
  </si>
  <si>
    <t>11-2019-0-9074</t>
  </si>
  <si>
    <t>03694300</t>
  </si>
  <si>
    <t>University of Chichester</t>
  </si>
  <si>
    <t>11-2019-0-9056</t>
  </si>
  <si>
    <t>03728300</t>
  </si>
  <si>
    <t>University of Derby</t>
  </si>
  <si>
    <t>11-2019-0-9057</t>
  </si>
  <si>
    <t>03847300</t>
  </si>
  <si>
    <t>Crandall University</t>
  </si>
  <si>
    <t>11-2019-0-9001</t>
  </si>
  <si>
    <t>03945300</t>
  </si>
  <si>
    <t>University of West London (The)</t>
  </si>
  <si>
    <t>11-2019-0-9073</t>
  </si>
  <si>
    <t>04143700</t>
  </si>
  <si>
    <t>11-2019-0-9091</t>
  </si>
  <si>
    <t>04212900</t>
  </si>
  <si>
    <t>University College Birmingham</t>
  </si>
  <si>
    <t>11-2019-0-9081</t>
  </si>
  <si>
    <t>04244500</t>
  </si>
  <si>
    <t>Norwich University of the Arts</t>
  </si>
  <si>
    <t>11-2019-0-9059</t>
  </si>
  <si>
    <t>04137900</t>
  </si>
  <si>
    <t>Brensten Education</t>
  </si>
  <si>
    <t>Sacramento City College</t>
  </si>
  <si>
    <t>Sacramento</t>
  </si>
  <si>
    <t>2019-3-09-30026</t>
  </si>
  <si>
    <t>Post University</t>
  </si>
  <si>
    <t>Waterbury</t>
  </si>
  <si>
    <t>2019-2-02-29966</t>
  </si>
  <si>
    <t>Wichita State University</t>
  </si>
  <si>
    <t>Wichita</t>
  </si>
  <si>
    <t>2019-2-07-29976</t>
  </si>
  <si>
    <t>Grace University</t>
  </si>
  <si>
    <t>Omaha</t>
  </si>
  <si>
    <t>2017-2-07-29548</t>
  </si>
  <si>
    <t>Morristown</t>
  </si>
  <si>
    <t>2014-2-02-28552</t>
  </si>
  <si>
    <t>Southern Utah University</t>
  </si>
  <si>
    <t>Cedar City</t>
  </si>
  <si>
    <t>2019-2-05-29995</t>
  </si>
  <si>
    <t>2020-1-06-30120</t>
  </si>
  <si>
    <t>Southwest Institute of Technology</t>
  </si>
  <si>
    <t>2020-1-06-30122</t>
  </si>
  <si>
    <t>Oakland</t>
  </si>
  <si>
    <t>2019-2-09-29968</t>
  </si>
  <si>
    <t>Saskatoon</t>
  </si>
  <si>
    <t>2015-3-11-29804</t>
  </si>
  <si>
    <t>Duluth</t>
  </si>
  <si>
    <t>2019-2-04-29967</t>
  </si>
  <si>
    <t>MotoRing Technical Training Institute</t>
  </si>
  <si>
    <t>Seekonk</t>
  </si>
  <si>
    <t>2016-4-07-29422</t>
  </si>
  <si>
    <t>Unity Cosmetology College</t>
  </si>
  <si>
    <t>Pontiac</t>
  </si>
  <si>
    <t>2014-3-07-28652</t>
  </si>
  <si>
    <t>Velvet Touch Academy of Cosmetology</t>
  </si>
  <si>
    <t>Nampa</t>
  </si>
  <si>
    <t>2014-3-10-28600</t>
  </si>
  <si>
    <t>MyComputerCareer.com</t>
  </si>
  <si>
    <t>2018-3-04-29844</t>
  </si>
  <si>
    <t>Fuller Theological Seminary</t>
  </si>
  <si>
    <t>Pasadena</t>
  </si>
  <si>
    <t>2020-2-09-30141</t>
  </si>
  <si>
    <t>00100500</t>
  </si>
  <si>
    <t>Alabama State University</t>
  </si>
  <si>
    <t>04-2018-93824</t>
  </si>
  <si>
    <t>09-2019-02376</t>
  </si>
  <si>
    <t>03-2017-80140</t>
  </si>
  <si>
    <t>00161000</t>
  </si>
  <si>
    <t>University of Hawaii at Manoa</t>
  </si>
  <si>
    <t>09-2019-02347</t>
  </si>
  <si>
    <t>00161900</t>
  </si>
  <si>
    <t>College of Southern Idaho</t>
  </si>
  <si>
    <t>10-2019-03766</t>
  </si>
  <si>
    <t>00184200</t>
  </si>
  <si>
    <t>Valparaiso University</t>
  </si>
  <si>
    <t>05-2019-01513</t>
  </si>
  <si>
    <t>00185200</t>
  </si>
  <si>
    <t>Clarke University</t>
  </si>
  <si>
    <t>07-2019-02502</t>
  </si>
  <si>
    <t>00190400</t>
  </si>
  <si>
    <t>07-2019-02549</t>
  </si>
  <si>
    <t>00191100</t>
  </si>
  <si>
    <t>Colby Community College</t>
  </si>
  <si>
    <t>07-2019-02521</t>
  </si>
  <si>
    <t>00193800</t>
  </si>
  <si>
    <t>Pratt Community College</t>
  </si>
  <si>
    <t>07-2019-02464</t>
  </si>
  <si>
    <t>00195300</t>
  </si>
  <si>
    <t>Asbury Theological Seminary</t>
  </si>
  <si>
    <t>04-2019-00169</t>
  </si>
  <si>
    <t>00196900</t>
  </si>
  <si>
    <t>Kentucky Wesleyan College</t>
  </si>
  <si>
    <t>04-2019-00224</t>
  </si>
  <si>
    <t>00211600</t>
  </si>
  <si>
    <t>Andover Newton Theological School</t>
  </si>
  <si>
    <t>01-2019-01669</t>
  </si>
  <si>
    <t>00216900</t>
  </si>
  <si>
    <t>Greenfield Community College</t>
  </si>
  <si>
    <t>01-2019-01682</t>
  </si>
  <si>
    <t>00218800</t>
  </si>
  <si>
    <t>Salem State University</t>
  </si>
  <si>
    <t>01-2019-01634</t>
  </si>
  <si>
    <t>00239700</t>
  </si>
  <si>
    <t>Belhaven University</t>
  </si>
  <si>
    <t>04-2019-00171</t>
  </si>
  <si>
    <t>00247900</t>
  </si>
  <si>
    <t>Lincoln University</t>
  </si>
  <si>
    <t>07-2019-02485</t>
  </si>
  <si>
    <t>00250200</t>
  </si>
  <si>
    <t>Southwest Baptist University</t>
  </si>
  <si>
    <t>07-2019-02512</t>
  </si>
  <si>
    <t>00256300</t>
  </si>
  <si>
    <t>Union College</t>
  </si>
  <si>
    <t>07-2019-02488</t>
  </si>
  <si>
    <t>00291800</t>
  </si>
  <si>
    <t>Davidson College</t>
  </si>
  <si>
    <t>04-2019-00085</t>
  </si>
  <si>
    <t>00296800</t>
  </si>
  <si>
    <t>Saint Augustine's University</t>
  </si>
  <si>
    <t>04-2017-82989</t>
  </si>
  <si>
    <t>00301100</t>
  </si>
  <si>
    <t>Art Academy of Cincinnati</t>
  </si>
  <si>
    <t>05-2019-01467</t>
  </si>
  <si>
    <t>00325600</t>
  </si>
  <si>
    <t>Drexel University</t>
  </si>
  <si>
    <t>03-2019-00841</t>
  </si>
  <si>
    <t>00327200</t>
  </si>
  <si>
    <t>Harcum College</t>
  </si>
  <si>
    <t>03-2019-00924</t>
  </si>
  <si>
    <t>00328700</t>
  </si>
  <si>
    <t>La Salle University</t>
  </si>
  <si>
    <t>03-2019-00835</t>
  </si>
  <si>
    <t>00336900</t>
  </si>
  <si>
    <t>Susquehanna University</t>
  </si>
  <si>
    <t>03-2019-00851</t>
  </si>
  <si>
    <t>00338800</t>
  </si>
  <si>
    <t>Villanova University</t>
  </si>
  <si>
    <t>03-2019-00833</t>
  </si>
  <si>
    <t>00339200</t>
  </si>
  <si>
    <t>Westminster College</t>
  </si>
  <si>
    <t>03-2019-00777</t>
  </si>
  <si>
    <t>00339600</t>
  </si>
  <si>
    <t>Wilson College</t>
  </si>
  <si>
    <t>03-2019-00922</t>
  </si>
  <si>
    <t>00361900</t>
  </si>
  <si>
    <t>Southwestern Adventist University</t>
  </si>
  <si>
    <t>06-2019-90594</t>
  </si>
  <si>
    <t>00380300</t>
  </si>
  <si>
    <t>Whitman College</t>
  </si>
  <si>
    <t>10-2019-03768</t>
  </si>
  <si>
    <t>00387500</t>
  </si>
  <si>
    <t>Northland College</t>
  </si>
  <si>
    <t>05-2019-01705</t>
  </si>
  <si>
    <t>00396500</t>
  </si>
  <si>
    <t>Bay State College</t>
  </si>
  <si>
    <t>01-2019-01678</t>
  </si>
  <si>
    <t>00464500</t>
  </si>
  <si>
    <t>Minneapolis Business College</t>
  </si>
  <si>
    <t>05-2019-01746</t>
  </si>
  <si>
    <t>00470300</t>
  </si>
  <si>
    <t>Logan University</t>
  </si>
  <si>
    <t>07-2019-02505</t>
  </si>
  <si>
    <t>00490200</t>
  </si>
  <si>
    <t>Penn Commercial Business/Technical School</t>
  </si>
  <si>
    <t>03-2019-00786</t>
  </si>
  <si>
    <t>00545200</t>
  </si>
  <si>
    <t>Teterboro School of Aeronautics</t>
  </si>
  <si>
    <t>02-2019-01509</t>
  </si>
  <si>
    <t>00647700</t>
  </si>
  <si>
    <t>Cabarrus College of Health Sciences</t>
  </si>
  <si>
    <t>04-2018-90037</t>
  </si>
  <si>
    <t>03-2017-83917</t>
  </si>
  <si>
    <t>05-2017-80670</t>
  </si>
  <si>
    <t>00853700</t>
  </si>
  <si>
    <t>09-2018-92126</t>
  </si>
  <si>
    <t>00855200</t>
  </si>
  <si>
    <t>Stevens - The Institute of Business &amp; Arts</t>
  </si>
  <si>
    <t>07-2019-02465</t>
  </si>
  <si>
    <t>00865800</t>
  </si>
  <si>
    <t>O'Briens Aveda Institute</t>
  </si>
  <si>
    <t>01-2019-01635</t>
  </si>
  <si>
    <t>00887100</t>
  </si>
  <si>
    <t>08-2018-93909</t>
  </si>
  <si>
    <t>01015300</t>
  </si>
  <si>
    <t>Helene Fuld College of Nursing</t>
  </si>
  <si>
    <t>02-2018-91444</t>
  </si>
  <si>
    <t>01072400</t>
  </si>
  <si>
    <t>Albizu University</t>
  </si>
  <si>
    <t>02-2019-01504</t>
  </si>
  <si>
    <t>01076100</t>
  </si>
  <si>
    <t>Dallas Institute of Funeral Service</t>
  </si>
  <si>
    <t>06-2018-90590</t>
  </si>
  <si>
    <t>01077900</t>
  </si>
  <si>
    <t>Porter and Chester Institute</t>
  </si>
  <si>
    <t>01-2019-01689</t>
  </si>
  <si>
    <t>01082700</t>
  </si>
  <si>
    <t>David Pressley Professional School of Cosmetology</t>
  </si>
  <si>
    <t>05-2019-91459</t>
  </si>
  <si>
    <t>01256100</t>
  </si>
  <si>
    <t>Five Towns College</t>
  </si>
  <si>
    <t>02-2019-01518</t>
  </si>
  <si>
    <t>01320800</t>
  </si>
  <si>
    <t>Baptist Bible College</t>
  </si>
  <si>
    <t>07-2019-02522</t>
  </si>
  <si>
    <t>02074800</t>
  </si>
  <si>
    <t>Life University</t>
  </si>
  <si>
    <t>04-2019-00056</t>
  </si>
  <si>
    <t>02117100</t>
  </si>
  <si>
    <t>Art Institute of Houston (The)</t>
  </si>
  <si>
    <t>06-2018-90341</t>
  </si>
  <si>
    <t>02127400</t>
  </si>
  <si>
    <t>YTI Career Institute</t>
  </si>
  <si>
    <t>03-2019-00854</t>
  </si>
  <si>
    <t>02175800</t>
  </si>
  <si>
    <t>Centra College</t>
  </si>
  <si>
    <t>03-2018-90754</t>
  </si>
  <si>
    <t>02176000</t>
  </si>
  <si>
    <t>Cheryl Fell's School of Business</t>
  </si>
  <si>
    <t>02-2019-01467</t>
  </si>
  <si>
    <t>02178200</t>
  </si>
  <si>
    <t>Charleston School of Beauty Culture</t>
  </si>
  <si>
    <t>03-2019-90748</t>
  </si>
  <si>
    <t>02189100</t>
  </si>
  <si>
    <t>CEM College</t>
  </si>
  <si>
    <t>02-2019-01549</t>
  </si>
  <si>
    <t>02275100</t>
  </si>
  <si>
    <t>04-2018-93869</t>
  </si>
  <si>
    <t>02277500</t>
  </si>
  <si>
    <t>House of Heavilin Beauty College</t>
  </si>
  <si>
    <t>07-2019-02454</t>
  </si>
  <si>
    <t>02279600</t>
  </si>
  <si>
    <t>04-2018-93907</t>
  </si>
  <si>
    <t>02297700</t>
  </si>
  <si>
    <t>Automeca Technical College</t>
  </si>
  <si>
    <t>02-2019-01525</t>
  </si>
  <si>
    <t>02525900</t>
  </si>
  <si>
    <t>Artistic Academy of Hair Design (The)</t>
  </si>
  <si>
    <t>02-2019-01508</t>
  </si>
  <si>
    <t>02534000</t>
  </si>
  <si>
    <t>National University of Natural Medicine</t>
  </si>
  <si>
    <t>10-2019-03779</t>
  </si>
  <si>
    <t>02556600</t>
  </si>
  <si>
    <t>Niles School of Cosmetology</t>
  </si>
  <si>
    <t>05-2018-91456</t>
  </si>
  <si>
    <t>03083000</t>
  </si>
  <si>
    <t>Ozarks Technical Community College</t>
  </si>
  <si>
    <t>07-2019-02493</t>
  </si>
  <si>
    <t>03084200</t>
  </si>
  <si>
    <t>Valley College</t>
  </si>
  <si>
    <t>03-2019-00838</t>
  </si>
  <si>
    <t>03125800</t>
  </si>
  <si>
    <t>Premiere Career College</t>
  </si>
  <si>
    <t>09-2019-02353</t>
  </si>
  <si>
    <t>03171300</t>
  </si>
  <si>
    <t>University of St. Augustine for Health Sciences</t>
  </si>
  <si>
    <t>09-2018-92137</t>
  </si>
  <si>
    <t>03193300</t>
  </si>
  <si>
    <t>Manhattan School of Computer Technology</t>
  </si>
  <si>
    <t>02-2018-91447</t>
  </si>
  <si>
    <t>03327400</t>
  </si>
  <si>
    <t>Acupuncture and Integrative Medicine College, Berkeley</t>
  </si>
  <si>
    <t>09-2018-02316</t>
  </si>
  <si>
    <t>03612400</t>
  </si>
  <si>
    <t>Valley Grande Institute for Academic Studies</t>
  </si>
  <si>
    <t>06-2018-90595</t>
  </si>
  <si>
    <t>03702300</t>
  </si>
  <si>
    <t>Delaware Learning Institute of Cosmetology</t>
  </si>
  <si>
    <t>03-2017-80237</t>
  </si>
  <si>
    <t>03830300</t>
  </si>
  <si>
    <t>SAE Institute of Technology</t>
  </si>
  <si>
    <t>04-2019-00131</t>
  </si>
  <si>
    <t>03970400</t>
  </si>
  <si>
    <t>WellSpring School of Allied Health</t>
  </si>
  <si>
    <t>07-2019-02473</t>
  </si>
  <si>
    <t>03973300</t>
  </si>
  <si>
    <t>SAE  Expression College</t>
  </si>
  <si>
    <t>09-2019-02374</t>
  </si>
  <si>
    <t>04005300</t>
  </si>
  <si>
    <t>United States University</t>
  </si>
  <si>
    <t>09-2019-02325</t>
  </si>
  <si>
    <t>04080300</t>
  </si>
  <si>
    <t>Aspen University</t>
  </si>
  <si>
    <t>08-2019-03961</t>
  </si>
  <si>
    <t>04106300</t>
  </si>
  <si>
    <t>Palm Beach Academy of Health &amp; Beauty</t>
  </si>
  <si>
    <t>04-2018-90013</t>
  </si>
  <si>
    <t>04114500</t>
  </si>
  <si>
    <t>Valley College of Medical Careers</t>
  </si>
  <si>
    <t>09-2018-02327</t>
  </si>
  <si>
    <t>04119800</t>
  </si>
  <si>
    <t>GDS Institute</t>
  </si>
  <si>
    <t>09-2019-92308</t>
  </si>
  <si>
    <t>04161700</t>
  </si>
  <si>
    <t>Shasta School of Cosmetology</t>
  </si>
  <si>
    <t>09-2019-92304</t>
  </si>
  <si>
    <t>04170700</t>
  </si>
  <si>
    <t>Paul Mitchell The School St Louis</t>
  </si>
  <si>
    <t>07-2019-02509</t>
  </si>
  <si>
    <t>04174400</t>
  </si>
  <si>
    <t>05-2019-01530</t>
  </si>
  <si>
    <t>04190900</t>
  </si>
  <si>
    <t>Sutter Beauty College</t>
  </si>
  <si>
    <t>09-2019-02317</t>
  </si>
  <si>
    <t>04206800</t>
  </si>
  <si>
    <t>Advance Beauty Techs Academy</t>
  </si>
  <si>
    <t>09-2018-92290</t>
  </si>
  <si>
    <t>Center for the Healing Arts</t>
  </si>
  <si>
    <t>04259700</t>
  </si>
  <si>
    <t>University of Saint Katherine</t>
  </si>
  <si>
    <t>09-2018-92311</t>
  </si>
  <si>
    <t>03090600</t>
  </si>
  <si>
    <t>Cobb Beauty College</t>
  </si>
  <si>
    <t>04-2019-9-1438</t>
  </si>
  <si>
    <t>00401200</t>
  </si>
  <si>
    <t>Hebrew University of Jerusalem (The)</t>
  </si>
  <si>
    <t>11-2019-0-9142</t>
  </si>
  <si>
    <t>00669600</t>
  </si>
  <si>
    <t>University of London - School of Advanced Study</t>
  </si>
  <si>
    <t>11-2019-0-9108</t>
  </si>
  <si>
    <t>00770500</t>
  </si>
  <si>
    <t>Royal College of Surgeons in Ireland</t>
  </si>
  <si>
    <t>11-2019-0-9138</t>
  </si>
  <si>
    <t>00788100</t>
  </si>
  <si>
    <t>American University of Paris</t>
  </si>
  <si>
    <t>11-2019-0-9122</t>
  </si>
  <si>
    <t>00837300</t>
  </si>
  <si>
    <t>Tel Aviv University</t>
  </si>
  <si>
    <t>11-2019-0-9140</t>
  </si>
  <si>
    <t>00845200</t>
  </si>
  <si>
    <t>Aberystwyth University</t>
  </si>
  <si>
    <t>11-2019-0-9124</t>
  </si>
  <si>
    <t>00851200</t>
  </si>
  <si>
    <t>University of the West Indies, Mona Campus The</t>
  </si>
  <si>
    <t>11-2019-0-9121</t>
  </si>
  <si>
    <t>01015700</t>
  </si>
  <si>
    <t>Cardiff University</t>
  </si>
  <si>
    <t>11-2019-0-9114</t>
  </si>
  <si>
    <t>01047200</t>
  </si>
  <si>
    <t>INSEAD</t>
  </si>
  <si>
    <t>11-2019-0-9117</t>
  </si>
  <si>
    <t>01057400</t>
  </si>
  <si>
    <t>London Film School</t>
  </si>
  <si>
    <t>11-2019-0-9135</t>
  </si>
  <si>
    <t>01156700</t>
  </si>
  <si>
    <t>Imperial College London</t>
  </si>
  <si>
    <t>11-2019-0-9113</t>
  </si>
  <si>
    <t>02162300</t>
  </si>
  <si>
    <t>IESE Business School, University of Navarra</t>
  </si>
  <si>
    <t>11-2019-0-9116</t>
  </si>
  <si>
    <t>03029500</t>
  </si>
  <si>
    <t>University of Northumbria at Newcastle</t>
  </si>
  <si>
    <t>11-2019-0-9131</t>
  </si>
  <si>
    <t>03033300</t>
  </si>
  <si>
    <t>Manchester Metropolitan University (The)</t>
  </si>
  <si>
    <t>11-2019-0-9128</t>
  </si>
  <si>
    <t>03088700</t>
  </si>
  <si>
    <t>Royal Conservatoire of Scotland</t>
  </si>
  <si>
    <t>11-2019-0-9042</t>
  </si>
  <si>
    <t>03095900</t>
  </si>
  <si>
    <t>ESSEC Business School</t>
  </si>
  <si>
    <t>11-2019-0-9118</t>
  </si>
  <si>
    <t>03473300</t>
  </si>
  <si>
    <t>University of the Arts London</t>
  </si>
  <si>
    <t>11-2019-0-9126</t>
  </si>
  <si>
    <t>03547300</t>
  </si>
  <si>
    <t>University of South Wales</t>
  </si>
  <si>
    <t>11-2019-0-9039</t>
  </si>
  <si>
    <t>03824300</t>
  </si>
  <si>
    <t>Royal Veterinary College (The), University of London</t>
  </si>
  <si>
    <t>11-2019-0-9077</t>
  </si>
  <si>
    <t>11-2019-0-9132</t>
  </si>
  <si>
    <t>03897400</t>
  </si>
  <si>
    <t>International Space University</t>
  </si>
  <si>
    <t>11-2019-0-9119</t>
  </si>
  <si>
    <t>04070300</t>
  </si>
  <si>
    <t>Raphael Recanati International School, The Interdisciplinary Center</t>
  </si>
  <si>
    <t>11-2019-0-9139</t>
  </si>
  <si>
    <t>04113300</t>
  </si>
  <si>
    <t>Lebanese American University</t>
  </si>
  <si>
    <t>11-2019-0-9141</t>
  </si>
  <si>
    <t>04139100</t>
  </si>
  <si>
    <t>Universita degli Studi di Scienze Gastronomiche</t>
  </si>
  <si>
    <t>11-2019-0-9130</t>
  </si>
  <si>
    <t>04238100</t>
  </si>
  <si>
    <t>Cliff College</t>
  </si>
  <si>
    <t>11-2019-0-9133</t>
  </si>
  <si>
    <t>04241200</t>
  </si>
  <si>
    <t>Mary Immaculate College</t>
  </si>
  <si>
    <t>11-2019-0-9129</t>
  </si>
  <si>
    <t>00161100</t>
  </si>
  <si>
    <t>University of Hawaii at Hilo</t>
  </si>
  <si>
    <t>00161200</t>
  </si>
  <si>
    <t>Honolulu Community College</t>
  </si>
  <si>
    <t>00161500</t>
  </si>
  <si>
    <t>University of Hawaii Maui College</t>
  </si>
  <si>
    <t>Arizona Western College</t>
  </si>
  <si>
    <t>Yuma</t>
  </si>
  <si>
    <t>2019-4-09-30076</t>
  </si>
  <si>
    <t>South Suburban College of Cook County</t>
  </si>
  <si>
    <t>South Holland</t>
  </si>
  <si>
    <t>2020-1-05-30127</t>
  </si>
  <si>
    <t>Mount Ida College</t>
  </si>
  <si>
    <t>Newton</t>
  </si>
  <si>
    <t>2019-4-01-30081</t>
  </si>
  <si>
    <t>University of Dayton</t>
  </si>
  <si>
    <t>Dayton</t>
  </si>
  <si>
    <t>2020-1-05-30095</t>
  </si>
  <si>
    <t>Southwestern Christian University</t>
  </si>
  <si>
    <t>Bethany</t>
  </si>
  <si>
    <t>2014-3-06-28601</t>
  </si>
  <si>
    <t>Shepherd University</t>
  </si>
  <si>
    <t>Shepherdstown</t>
  </si>
  <si>
    <t>2019-4-03-30055</t>
  </si>
  <si>
    <t>Southeast Arkansas College</t>
  </si>
  <si>
    <t>Pine Bluff</t>
  </si>
  <si>
    <t>2019-2-06-29982</t>
  </si>
  <si>
    <t>Central Arizona College</t>
  </si>
  <si>
    <t>Coolidge</t>
  </si>
  <si>
    <t>2016-3-09-29336</t>
  </si>
  <si>
    <t>Lancaster School of Cosmetology &amp; Therapeutic Bodywork</t>
  </si>
  <si>
    <t>Lancaster</t>
  </si>
  <si>
    <t>2016-4-07-29419</t>
  </si>
  <si>
    <t>Charles of Italy Beauty College</t>
  </si>
  <si>
    <t>Lake Havasu City</t>
  </si>
  <si>
    <t>2016-4-07-29417</t>
  </si>
  <si>
    <t>Allen School</t>
  </si>
  <si>
    <t>Jamaica</t>
  </si>
  <si>
    <t>2011-2-02-27418</t>
  </si>
  <si>
    <t>Mesquite</t>
  </si>
  <si>
    <t>2019-2-07-29958</t>
  </si>
  <si>
    <t>Azure College</t>
  </si>
  <si>
    <t>Miami Gardens</t>
  </si>
  <si>
    <t>2015-3-04-29047</t>
  </si>
  <si>
    <t>04175400</t>
  </si>
  <si>
    <t>Elite Cosmetology School</t>
  </si>
  <si>
    <t>09-2019-92310</t>
  </si>
  <si>
    <t>03466400</t>
  </si>
  <si>
    <t>Seattle School of Theology and Psychology (The)</t>
  </si>
  <si>
    <t>10-2019-03761</t>
  </si>
  <si>
    <t>01229500</t>
  </si>
  <si>
    <t>JZ Trend Academy Paul Mitchell Partner School</t>
  </si>
  <si>
    <t>ND</t>
  </si>
  <si>
    <t>08-2019-00002</t>
  </si>
  <si>
    <t>QTR-03</t>
  </si>
  <si>
    <t>03969600</t>
  </si>
  <si>
    <t>UEI College</t>
  </si>
  <si>
    <t>09-2018-92078</t>
  </si>
  <si>
    <t>00133900</t>
  </si>
  <si>
    <t>Corban University</t>
  </si>
  <si>
    <t>10-2019-03785</t>
  </si>
  <si>
    <t>09-2019-02371</t>
  </si>
  <si>
    <t>00891800</t>
  </si>
  <si>
    <t>Saddleback College</t>
  </si>
  <si>
    <t>09-2019-02338</t>
  </si>
  <si>
    <t>00158200</t>
  </si>
  <si>
    <t>Morehouse College</t>
  </si>
  <si>
    <t>04-2019-00311</t>
  </si>
  <si>
    <t>02157100</t>
  </si>
  <si>
    <t>04-2018-93868</t>
  </si>
  <si>
    <t>02306800</t>
  </si>
  <si>
    <t>Platt College</t>
  </si>
  <si>
    <t>06-2017-90384</t>
  </si>
  <si>
    <t>00196800</t>
  </si>
  <si>
    <t>Kentucky State University</t>
  </si>
  <si>
    <t>04-2019-00211</t>
  </si>
  <si>
    <t>04169900</t>
  </si>
  <si>
    <t>American Beauty Academy</t>
  </si>
  <si>
    <t>08-2019-03960</t>
  </si>
  <si>
    <t>00307200</t>
  </si>
  <si>
    <t>Malone University</t>
  </si>
  <si>
    <t>05-2019-01633</t>
  </si>
  <si>
    <t>04145000</t>
  </si>
  <si>
    <t>San Diego Culinary Institute</t>
  </si>
  <si>
    <t>09-2018-92270</t>
  </si>
  <si>
    <t>00190900</t>
  </si>
  <si>
    <t>Cloud County Community College</t>
  </si>
  <si>
    <t>07-2019-02551</t>
  </si>
  <si>
    <t>00234200</t>
  </si>
  <si>
    <t>St. Catherine University</t>
  </si>
  <si>
    <t>05-2019-01677</t>
  </si>
  <si>
    <t>00372600</t>
  </si>
  <si>
    <t>American National University</t>
  </si>
  <si>
    <t>03-2018-90625</t>
  </si>
  <si>
    <t>02154400</t>
  </si>
  <si>
    <t>Beau Monde Academy of Cosmetology</t>
  </si>
  <si>
    <t>10-2019-03782</t>
  </si>
  <si>
    <t>04-2017-82734</t>
  </si>
  <si>
    <t>00638500</t>
  </si>
  <si>
    <t>Chamberlain University</t>
  </si>
  <si>
    <t>05-2019-01597</t>
  </si>
  <si>
    <t>00297800</t>
  </si>
  <si>
    <t>Wake Forest University</t>
  </si>
  <si>
    <t>04-2019-00318</t>
  </si>
  <si>
    <t>00344500</t>
  </si>
  <si>
    <t>Presbyterian College</t>
  </si>
  <si>
    <t>04-2019-00210</t>
  </si>
  <si>
    <t>01323200</t>
  </si>
  <si>
    <t>09-2019-02377</t>
  </si>
  <si>
    <t>00184600</t>
  </si>
  <si>
    <t>Briar Cliff University</t>
  </si>
  <si>
    <t>07-2019-02568</t>
  </si>
  <si>
    <t>00972100</t>
  </si>
  <si>
    <t>Bradford School</t>
  </si>
  <si>
    <t>03-2018-90727</t>
  </si>
  <si>
    <t>02559400</t>
  </si>
  <si>
    <t>InterCoast Colleges</t>
  </si>
  <si>
    <t>09-2019-02381</t>
  </si>
  <si>
    <t>03339400</t>
  </si>
  <si>
    <t>Western Governors University</t>
  </si>
  <si>
    <t>08-2019-03963</t>
  </si>
  <si>
    <t>00754000</t>
  </si>
  <si>
    <t>Missouri Baptist University</t>
  </si>
  <si>
    <t>07-2019-02520</t>
  </si>
  <si>
    <t>01182400</t>
  </si>
  <si>
    <t>Wisconsin Indianhead Technical College</t>
  </si>
  <si>
    <t>05-2019-01576</t>
  </si>
  <si>
    <t>09-2019-02318</t>
  </si>
  <si>
    <t>00297900</t>
  </si>
  <si>
    <t>Warren Wilson College</t>
  </si>
  <si>
    <t>04-2019-00141</t>
  </si>
  <si>
    <t>00303600</t>
  </si>
  <si>
    <t>Franciscan University of Steubenville</t>
  </si>
  <si>
    <t>05-2019-01558</t>
  </si>
  <si>
    <t>00233700</t>
  </si>
  <si>
    <t>Bethany Lutheran College</t>
  </si>
  <si>
    <t>05-2019-01654</t>
  </si>
  <si>
    <t>02-2019-01480</t>
  </si>
  <si>
    <t>01048900</t>
  </si>
  <si>
    <t>04-2018-93781</t>
  </si>
  <si>
    <t>00180100</t>
  </si>
  <si>
    <t>Hanover College</t>
  </si>
  <si>
    <t>05-2019-01487</t>
  </si>
  <si>
    <t>00670400</t>
  </si>
  <si>
    <t>University College Cork</t>
  </si>
  <si>
    <t>11-2019-0-9144</t>
  </si>
  <si>
    <t>00867000</t>
  </si>
  <si>
    <t>University of New South Wales (The)</t>
  </si>
  <si>
    <t>11-2018-9-4544</t>
  </si>
  <si>
    <t>00869200</t>
  </si>
  <si>
    <t>Leiden University</t>
  </si>
  <si>
    <t>11-2005-5-8240</t>
  </si>
  <si>
    <t>00908600</t>
  </si>
  <si>
    <t>University of London - Royal Holloway</t>
  </si>
  <si>
    <t>11-2019-0-9111</t>
  </si>
  <si>
    <t>11-2019-0-9148</t>
  </si>
  <si>
    <t>11-2018-9-4406</t>
  </si>
  <si>
    <t>01059900</t>
  </si>
  <si>
    <t>Institut D'Etudes Politiques De Paris</t>
  </si>
  <si>
    <t>11-2018-9-4560</t>
  </si>
  <si>
    <t>01079700</t>
  </si>
  <si>
    <t>National University of Ireland, Maynooth</t>
  </si>
  <si>
    <t>11-2019-0-9151</t>
  </si>
  <si>
    <t>01167900</t>
  </si>
  <si>
    <t>University of Bath</t>
  </si>
  <si>
    <t>11-2019-0-9002</t>
  </si>
  <si>
    <t>02094100</t>
  </si>
  <si>
    <t>Ben-Gurion University of the Negev</t>
  </si>
  <si>
    <t>11-2019-0-9149</t>
  </si>
  <si>
    <t>02611700</t>
  </si>
  <si>
    <t>Dublin City University</t>
  </si>
  <si>
    <t>11-2019-0-9127</t>
  </si>
  <si>
    <t>03050100</t>
  </si>
  <si>
    <t>Studio Arts College International</t>
  </si>
  <si>
    <t>11-2019-0-9137</t>
  </si>
  <si>
    <t>03084300</t>
  </si>
  <si>
    <t>University of Limerick</t>
  </si>
  <si>
    <t>11-2019-0-9145</t>
  </si>
  <si>
    <t>11-2019-0-9147</t>
  </si>
  <si>
    <t>03807300</t>
  </si>
  <si>
    <t>Rose Bruford College of Theatre and Performance</t>
  </si>
  <si>
    <t>11-2019-0-9110</t>
  </si>
  <si>
    <t>Cheyney</t>
  </si>
  <si>
    <t>2016-1-03-29226</t>
  </si>
  <si>
    <t>Montgomery County Community College</t>
  </si>
  <si>
    <t>Blue Bell</t>
  </si>
  <si>
    <t>2020-2-03-30132</t>
  </si>
  <si>
    <t>International Business College</t>
  </si>
  <si>
    <t>Indianapolis</t>
  </si>
  <si>
    <t>2019-3-11-30043</t>
  </si>
  <si>
    <t>00301200</t>
  </si>
  <si>
    <t>Ashland University</t>
  </si>
  <si>
    <t>05-2019-01789</t>
  </si>
  <si>
    <t>00794800</t>
  </si>
  <si>
    <t>Wilmington University</t>
  </si>
  <si>
    <t>03-2019-00793</t>
  </si>
  <si>
    <t>02171900</t>
  </si>
  <si>
    <t>Ailey School (The)</t>
  </si>
  <si>
    <t>02-2019-01659</t>
  </si>
  <si>
    <t>00991000</t>
  </si>
  <si>
    <t>Technical College of the Lowcountry - Beaufort Campus</t>
  </si>
  <si>
    <t>04-2019-00317</t>
  </si>
  <si>
    <t>00730400</t>
  </si>
  <si>
    <t>Culinary Institute of America</t>
  </si>
  <si>
    <t>02-2019-01639</t>
  </si>
  <si>
    <t>03545300</t>
  </si>
  <si>
    <t>University of the Rockies</t>
  </si>
  <si>
    <t>08-2017-83708</t>
  </si>
  <si>
    <t>00223400</t>
  </si>
  <si>
    <t>Adrian College</t>
  </si>
  <si>
    <t>05-2019-01967</t>
  </si>
  <si>
    <t>00349600</t>
  </si>
  <si>
    <t>King University</t>
  </si>
  <si>
    <t>04-2019-00247</t>
  </si>
  <si>
    <t>03126800</t>
  </si>
  <si>
    <t>Pacifica Graduate Institute</t>
  </si>
  <si>
    <t>09-2019-02415</t>
  </si>
  <si>
    <t>00292000</t>
  </si>
  <si>
    <t>Duke University</t>
  </si>
  <si>
    <t>04-2019-00281</t>
  </si>
  <si>
    <t>03099000</t>
  </si>
  <si>
    <t>Cortiva Institute - Seattle</t>
  </si>
  <si>
    <t>10-2019-03760</t>
  </si>
  <si>
    <t>02314100</t>
  </si>
  <si>
    <t>Schiller International University</t>
  </si>
  <si>
    <t>04-2018-93828</t>
  </si>
  <si>
    <t>04148300</t>
  </si>
  <si>
    <t>Denver College of Nursing</t>
  </si>
  <si>
    <t>08-2019-03974</t>
  </si>
  <si>
    <t>00372000</t>
  </si>
  <si>
    <t>University of Lynchburg</t>
  </si>
  <si>
    <t>03-2019-00940</t>
  </si>
  <si>
    <t>00232900</t>
  </si>
  <si>
    <t>Wayne State University</t>
  </si>
  <si>
    <t>05-2019-01944</t>
  </si>
  <si>
    <t>02209200</t>
  </si>
  <si>
    <t>Taylortown School of Beauty</t>
  </si>
  <si>
    <t>05-2019-01864</t>
  </si>
  <si>
    <t>09-2017-81287</t>
  </si>
  <si>
    <t>03416500</t>
  </si>
  <si>
    <t>Dallas Nursing Institute</t>
  </si>
  <si>
    <t>06-2019-00606</t>
  </si>
  <si>
    <t>00196200</t>
  </si>
  <si>
    <t>University of the Cumberlands</t>
  </si>
  <si>
    <t>04-2019-00255</t>
  </si>
  <si>
    <t>00931300</t>
  </si>
  <si>
    <t>04-2018-93770</t>
  </si>
  <si>
    <t>00994200</t>
  </si>
  <si>
    <t>Shawnee State University</t>
  </si>
  <si>
    <t>05-2019-01647</t>
  </si>
  <si>
    <t>02192200</t>
  </si>
  <si>
    <t>Thomas Edison State University</t>
  </si>
  <si>
    <t>02-2019-01687</t>
  </si>
  <si>
    <t>00292900</t>
  </si>
  <si>
    <t>Gardner - Webb University</t>
  </si>
  <si>
    <t>04-2019-00232</t>
  </si>
  <si>
    <t>09-2018-92034</t>
  </si>
  <si>
    <t>04118400</t>
  </si>
  <si>
    <t>Chicago ORT Technical Institute</t>
  </si>
  <si>
    <t>05-2017-01488</t>
  </si>
  <si>
    <t>00350400</t>
  </si>
  <si>
    <t>Martin Methodist College</t>
  </si>
  <si>
    <t>04-2019-00220</t>
  </si>
  <si>
    <t>00244900</t>
  </si>
  <si>
    <t>Avila University</t>
  </si>
  <si>
    <t>07-2019-02417</t>
  </si>
  <si>
    <t>04224300</t>
  </si>
  <si>
    <t>Valor Christian College</t>
  </si>
  <si>
    <t>05-2019-01672</t>
  </si>
  <si>
    <t>00193700</t>
  </si>
  <si>
    <t>Ottawa University</t>
  </si>
  <si>
    <t>07-2019-02612</t>
  </si>
  <si>
    <t>01173500</t>
  </si>
  <si>
    <t>Pike Lincoln Technical Center</t>
  </si>
  <si>
    <t>07-2019-02557</t>
  </si>
  <si>
    <t>03789300</t>
  </si>
  <si>
    <t>Unitech Training Academy</t>
  </si>
  <si>
    <t>06-2017-80051</t>
  </si>
  <si>
    <t>00269900</t>
  </si>
  <si>
    <t>Clarkson University</t>
  </si>
  <si>
    <t>02-2019-01630</t>
  </si>
  <si>
    <t>00193900</t>
  </si>
  <si>
    <t>Newman University</t>
  </si>
  <si>
    <t>07-2019-02570</t>
  </si>
  <si>
    <t>00189300</t>
  </si>
  <si>
    <t>07-2019-02550</t>
  </si>
  <si>
    <t>03104300</t>
  </si>
  <si>
    <t>Career Technical Institute</t>
  </si>
  <si>
    <t>03-2017-80271</t>
  </si>
  <si>
    <t>00154000</t>
  </si>
  <si>
    <t>Webber International University</t>
  </si>
  <si>
    <t>04-2019-00120</t>
  </si>
  <si>
    <t>00106300</t>
  </si>
  <si>
    <t>University of Alaska Fairbanks</t>
  </si>
  <si>
    <t>10-2019-03793</t>
  </si>
  <si>
    <t>03065000</t>
  </si>
  <si>
    <t>Paul Mitchell the School Richland</t>
  </si>
  <si>
    <t>10-2019-03772</t>
  </si>
  <si>
    <t>00693100</t>
  </si>
  <si>
    <t>Waubonsee Community College</t>
  </si>
  <si>
    <t>05-2019-01532</t>
  </si>
  <si>
    <t>02190700</t>
  </si>
  <si>
    <t>Fortis College</t>
  </si>
  <si>
    <t>05-2019-01600</t>
  </si>
  <si>
    <t>01162200</t>
  </si>
  <si>
    <t>Welder Training &amp; Testing Institute</t>
  </si>
  <si>
    <t>03-2019-00820</t>
  </si>
  <si>
    <t>00232300</t>
  </si>
  <si>
    <t>University of Detroit Mercy</t>
  </si>
  <si>
    <t>05-2019-01870</t>
  </si>
  <si>
    <t>00218300</t>
  </si>
  <si>
    <t>Bridgewater State University</t>
  </si>
  <si>
    <t>01-2019-01781</t>
  </si>
  <si>
    <t>00337600</t>
  </si>
  <si>
    <t>Thiel College</t>
  </si>
  <si>
    <t>03-2019-00878</t>
  </si>
  <si>
    <t>04254800</t>
  </si>
  <si>
    <t>Elite Institute of Cosmetology</t>
  </si>
  <si>
    <t>05-2019-01758</t>
  </si>
  <si>
    <t>03480300</t>
  </si>
  <si>
    <t>06-2019-00655</t>
  </si>
  <si>
    <t>00194900</t>
  </si>
  <si>
    <t>Washburn University - Topeka</t>
  </si>
  <si>
    <t>07-2019-02614</t>
  </si>
  <si>
    <t>01014700</t>
  </si>
  <si>
    <t>Western Suffolk BOCES</t>
  </si>
  <si>
    <t>02-2019-01590</t>
  </si>
  <si>
    <t>00356600</t>
  </si>
  <si>
    <t>Episcopal Theological Seminary of the Southwest (The)</t>
  </si>
  <si>
    <t>06-2019-00596</t>
  </si>
  <si>
    <t>04154900</t>
  </si>
  <si>
    <t>National Career Institute</t>
  </si>
  <si>
    <t>02-2019-01541</t>
  </si>
  <si>
    <t>04213600</t>
  </si>
  <si>
    <t>River Valley Cosmetology Institute</t>
  </si>
  <si>
    <t>06-2018-00604</t>
  </si>
  <si>
    <t>00321900</t>
  </si>
  <si>
    <t>Southern Oregon University</t>
  </si>
  <si>
    <t>10-2019-03805</t>
  </si>
  <si>
    <t>00178100</t>
  </si>
  <si>
    <t>Wheaton College</t>
  </si>
  <si>
    <t>05-2019-01855</t>
  </si>
  <si>
    <t>00241500</t>
  </si>
  <si>
    <t>Mississippi College</t>
  </si>
  <si>
    <t>04-2019-00214</t>
  </si>
  <si>
    <t>00246000</t>
  </si>
  <si>
    <t>Culver-Stockton College</t>
  </si>
  <si>
    <t>07-2019-02546</t>
  </si>
  <si>
    <t>00260800</t>
  </si>
  <si>
    <t>Georgian Court University</t>
  </si>
  <si>
    <t>02-2019-01623</t>
  </si>
  <si>
    <t>00211400</t>
  </si>
  <si>
    <t>American International College</t>
  </si>
  <si>
    <t>01-2019-01799</t>
  </si>
  <si>
    <t>03037500</t>
  </si>
  <si>
    <t>Hodges University</t>
  </si>
  <si>
    <t>04-2019-00203</t>
  </si>
  <si>
    <t>01018200</t>
  </si>
  <si>
    <t>Rogue Community College</t>
  </si>
  <si>
    <t>10-2019-03795</t>
  </si>
  <si>
    <t>00270100</t>
  </si>
  <si>
    <t>Colgate University</t>
  </si>
  <si>
    <t>02-2019-01702</t>
  </si>
  <si>
    <t>03007300</t>
  </si>
  <si>
    <t>Oregon College of Art &amp; Craft</t>
  </si>
  <si>
    <t>10-2019-03770</t>
  </si>
  <si>
    <t>01057300</t>
  </si>
  <si>
    <t>West Virginia Junior College</t>
  </si>
  <si>
    <t>03-2019-00798</t>
  </si>
  <si>
    <t>00256000</t>
  </si>
  <si>
    <t>Western Nebraska Community College</t>
  </si>
  <si>
    <t>07-2019-02553</t>
  </si>
  <si>
    <t>03116100</t>
  </si>
  <si>
    <t>Vogue Beauty and Barber School</t>
  </si>
  <si>
    <t>04-2018-93965</t>
  </si>
  <si>
    <t>00229900</t>
  </si>
  <si>
    <t>North Central Michigan College</t>
  </si>
  <si>
    <t>05-2019-01611</t>
  </si>
  <si>
    <t>02545800</t>
  </si>
  <si>
    <t>Inner State Beauty School</t>
  </si>
  <si>
    <t>05-2019-01614</t>
  </si>
  <si>
    <t>03011500</t>
  </si>
  <si>
    <t>Fortis Institute</t>
  </si>
  <si>
    <t>03-2019-00810</t>
  </si>
  <si>
    <t>00194300</t>
  </si>
  <si>
    <t>University of Saint Mary</t>
  </si>
  <si>
    <t>07-2019-02562</t>
  </si>
  <si>
    <t>00999200</t>
  </si>
  <si>
    <t>Oak Hills Christian College</t>
  </si>
  <si>
    <t>05-2019-01546</t>
  </si>
  <si>
    <t>00315000</t>
  </si>
  <si>
    <t>Cameron University</t>
  </si>
  <si>
    <t>06-2019-00600</t>
  </si>
  <si>
    <t>00769100</t>
  </si>
  <si>
    <t>McHenry County College</t>
  </si>
  <si>
    <t>05-2019-01540</t>
  </si>
  <si>
    <t>04189200</t>
  </si>
  <si>
    <t>05-2018-01466</t>
  </si>
  <si>
    <t>00141400</t>
  </si>
  <si>
    <t>Trinity College</t>
  </si>
  <si>
    <t>01-2019-01805</t>
  </si>
  <si>
    <t>00746900</t>
  </si>
  <si>
    <t>Hussian College</t>
  </si>
  <si>
    <t>03-2019-00825</t>
  </si>
  <si>
    <t>00281600</t>
  </si>
  <si>
    <t>Siena College</t>
  </si>
  <si>
    <t>02-2019-01612</t>
  </si>
  <si>
    <t>00993600</t>
  </si>
  <si>
    <t>Middlesex Community College</t>
  </si>
  <si>
    <t>01-2019-01766</t>
  </si>
  <si>
    <t>00407200</t>
  </si>
  <si>
    <t>Northwood University</t>
  </si>
  <si>
    <t>05-2019-01592</t>
  </si>
  <si>
    <t>00768400</t>
  </si>
  <si>
    <t>Kishwaukee College</t>
  </si>
  <si>
    <t>05-2019-01510</t>
  </si>
  <si>
    <t>04145500</t>
  </si>
  <si>
    <t>Skin Science Institute of Laser &amp; Esthetics</t>
  </si>
  <si>
    <t>08-2019-03988</t>
  </si>
  <si>
    <t>03108100</t>
  </si>
  <si>
    <t>Summit College</t>
  </si>
  <si>
    <t>09-2019-02333</t>
  </si>
  <si>
    <t>00398500</t>
  </si>
  <si>
    <t>Oral Roberts University</t>
  </si>
  <si>
    <t>06-2019-00598</t>
  </si>
  <si>
    <t>00245800</t>
  </si>
  <si>
    <t>Cottey College</t>
  </si>
  <si>
    <t>07-2019-02490</t>
  </si>
  <si>
    <t>04051300</t>
  </si>
  <si>
    <t>Art Institute of Las Vegas (The)</t>
  </si>
  <si>
    <t>09-2018-91988</t>
  </si>
  <si>
    <t>02619200</t>
  </si>
  <si>
    <t>Denham Springs Beauty College</t>
  </si>
  <si>
    <t>06-2019-00615</t>
  </si>
  <si>
    <t>00493800</t>
  </si>
  <si>
    <t>South College</t>
  </si>
  <si>
    <t>04-2019-00343</t>
  </si>
  <si>
    <t>00396600</t>
  </si>
  <si>
    <t>Boston Architectural College</t>
  </si>
  <si>
    <t>01-2019-01798</t>
  </si>
  <si>
    <t>00299000</t>
  </si>
  <si>
    <t>University of Jamestown</t>
  </si>
  <si>
    <t>08-2019-03992</t>
  </si>
  <si>
    <t>00152100</t>
  </si>
  <si>
    <t>Southeastern University</t>
  </si>
  <si>
    <t>04-2019-00262</t>
  </si>
  <si>
    <t>01121000</t>
  </si>
  <si>
    <t>Bunker Hill Community College</t>
  </si>
  <si>
    <t>01-2019-01722</t>
  </si>
  <si>
    <t>00190800</t>
  </si>
  <si>
    <t>Central Christian College of Kansas</t>
  </si>
  <si>
    <t>07-2019-02618</t>
  </si>
  <si>
    <t>00884800</t>
  </si>
  <si>
    <t>Warner University</t>
  </si>
  <si>
    <t>04-2019-00046</t>
  </si>
  <si>
    <t>00227300</t>
  </si>
  <si>
    <t>Hope College</t>
  </si>
  <si>
    <t>05-2019-01656</t>
  </si>
  <si>
    <t>00162400</t>
  </si>
  <si>
    <t>Northwest Nazarene University</t>
  </si>
  <si>
    <t>10-2019-03762</t>
  </si>
  <si>
    <t>00226100</t>
  </si>
  <si>
    <t>Charles Stewart Mott Community College</t>
  </si>
  <si>
    <t>05-2019-01518</t>
  </si>
  <si>
    <t>00944900</t>
  </si>
  <si>
    <t>Pennco Tech</t>
  </si>
  <si>
    <t>03-2019-00819</t>
  </si>
  <si>
    <t>00368300</t>
  </si>
  <si>
    <t>Castleton University</t>
  </si>
  <si>
    <t>01-2019-01707</t>
  </si>
  <si>
    <t>00272200</t>
  </si>
  <si>
    <t>Fordham University</t>
  </si>
  <si>
    <t>02-2019-01689</t>
  </si>
  <si>
    <t>00329000</t>
  </si>
  <si>
    <t>03-2019-00912</t>
  </si>
  <si>
    <t>02342400</t>
  </si>
  <si>
    <t>Academy of Radio &amp; TV Broadcasting</t>
  </si>
  <si>
    <t>09-2018-02335</t>
  </si>
  <si>
    <t>00826900</t>
  </si>
  <si>
    <t>Hillyard Technical Center</t>
  </si>
  <si>
    <t>07-2019-02589</t>
  </si>
  <si>
    <t>00398700</t>
  </si>
  <si>
    <t>La Roche University</t>
  </si>
  <si>
    <t>03-2019-01006</t>
  </si>
  <si>
    <t>10-2018-93739</t>
  </si>
  <si>
    <t>00274900</t>
  </si>
  <si>
    <t>New York College of Podiatric Medicine</t>
  </si>
  <si>
    <t>02-2019-01581</t>
  </si>
  <si>
    <t>05-2019-01897</t>
  </si>
  <si>
    <t>01179900</t>
  </si>
  <si>
    <t>Paul Mitchell The School Fayetteville</t>
  </si>
  <si>
    <t>04-2019-00297</t>
  </si>
  <si>
    <t>00327400</t>
  </si>
  <si>
    <t>Haverford College</t>
  </si>
  <si>
    <t>03-2019-00961</t>
  </si>
  <si>
    <t>00808000</t>
  </si>
  <si>
    <t>State Fair Community College</t>
  </si>
  <si>
    <t>07-2019-02496</t>
  </si>
  <si>
    <t>00378300</t>
  </si>
  <si>
    <t>Northwest University</t>
  </si>
  <si>
    <t>10-2019-03798</t>
  </si>
  <si>
    <t>00230300</t>
  </si>
  <si>
    <t>Oakland Community College</t>
  </si>
  <si>
    <t>05-2019-01514</t>
  </si>
  <si>
    <t>00111900</t>
  </si>
  <si>
    <t>Barstow Community College</t>
  </si>
  <si>
    <t>09-2019-02408</t>
  </si>
  <si>
    <t>00248200</t>
  </si>
  <si>
    <t>Maryville University of Saint Louis</t>
  </si>
  <si>
    <t>07-2019-02548</t>
  </si>
  <si>
    <t>00324100</t>
  </si>
  <si>
    <t>Cabrini University</t>
  </si>
  <si>
    <t>03-2019-00765</t>
  </si>
  <si>
    <t>00161600</t>
  </si>
  <si>
    <t>Boise State University</t>
  </si>
  <si>
    <t>10-2019-03799</t>
  </si>
  <si>
    <t>00393700</t>
  </si>
  <si>
    <t>02-2019-01564</t>
  </si>
  <si>
    <t>04184500</t>
  </si>
  <si>
    <t>Christine Valmy International School of Esthetics &amp; Cosmetology</t>
  </si>
  <si>
    <t>02-2019-01474</t>
  </si>
  <si>
    <t>00110000</t>
  </si>
  <si>
    <t>John Brown University</t>
  </si>
  <si>
    <t>06-2019-00611</t>
  </si>
  <si>
    <t>00527600</t>
  </si>
  <si>
    <t>01-2019-01741</t>
  </si>
  <si>
    <t>04-2017-82733</t>
  </si>
  <si>
    <t>04154200</t>
  </si>
  <si>
    <t>Carolina College of Biblical Studies</t>
  </si>
  <si>
    <t>04-2019-00067</t>
  </si>
  <si>
    <t>00264300</t>
  </si>
  <si>
    <t>Union County College</t>
  </si>
  <si>
    <t>02-2019-01574</t>
  </si>
  <si>
    <t>00308300</t>
  </si>
  <si>
    <t>University of Mount Union</t>
  </si>
  <si>
    <t>05-2019-01724</t>
  </si>
  <si>
    <t>03011600</t>
  </si>
  <si>
    <t>03-2019-00811</t>
  </si>
  <si>
    <t>00953000</t>
  </si>
  <si>
    <t>Gerber Akron Beauty School</t>
  </si>
  <si>
    <t>05-2019-01658</t>
  </si>
  <si>
    <t>00470700</t>
  </si>
  <si>
    <t>Covenant Theological Seminary</t>
  </si>
  <si>
    <t>07-2019-02587</t>
  </si>
  <si>
    <t>00191400</t>
  </si>
  <si>
    <t>Donnelly College</t>
  </si>
  <si>
    <t>07-2019-02579</t>
  </si>
  <si>
    <t>00369000</t>
  </si>
  <si>
    <t>Marlboro College</t>
  </si>
  <si>
    <t>01-2019-01709</t>
  </si>
  <si>
    <t>00219400</t>
  </si>
  <si>
    <t>New England Conservatory of Music</t>
  </si>
  <si>
    <t>01-2019-01787</t>
  </si>
  <si>
    <t>00318400</t>
  </si>
  <si>
    <t>University of Oklahoma</t>
  </si>
  <si>
    <t>06-2019-00607</t>
  </si>
  <si>
    <t>04186300</t>
  </si>
  <si>
    <t>Paul Mitchell the School Las Vegas</t>
  </si>
  <si>
    <t>09-2019-02364</t>
  </si>
  <si>
    <t>00214000</t>
  </si>
  <si>
    <t>College of Our Lady of the Elms</t>
  </si>
  <si>
    <t>01-2019-01775</t>
  </si>
  <si>
    <t>00233400</t>
  </si>
  <si>
    <t>Augsburg University</t>
  </si>
  <si>
    <t>05-2019-01679</t>
  </si>
  <si>
    <t>04213500</t>
  </si>
  <si>
    <t>Sharp Edgez Barber Institute</t>
  </si>
  <si>
    <t>02-2019-01531</t>
  </si>
  <si>
    <t>03643300</t>
  </si>
  <si>
    <t>Mr. John's School of Cosmetology &amp; Nails</t>
  </si>
  <si>
    <t>05-2019-01601</t>
  </si>
  <si>
    <t>00461700</t>
  </si>
  <si>
    <t>National College</t>
  </si>
  <si>
    <t>04-2019-00080</t>
  </si>
  <si>
    <t>04250100</t>
  </si>
  <si>
    <t>Santa Barbara and Ventura Colleges of Law (The)</t>
  </si>
  <si>
    <t>09-2019-02331</t>
  </si>
  <si>
    <t>03100700</t>
  </si>
  <si>
    <t>Carroll Community College</t>
  </si>
  <si>
    <t>03-2019-00862</t>
  </si>
  <si>
    <t>00257200</t>
  </si>
  <si>
    <t>Colby-Sawyer College</t>
  </si>
  <si>
    <t>01-2019-01770</t>
  </si>
  <si>
    <t>00393000</t>
  </si>
  <si>
    <t>Northern Wyoming Community College District</t>
  </si>
  <si>
    <t>08-2019-03970</t>
  </si>
  <si>
    <t>02260800</t>
  </si>
  <si>
    <t>Huertas College</t>
  </si>
  <si>
    <t>02-2019-01489</t>
  </si>
  <si>
    <t>02301400</t>
  </si>
  <si>
    <t>Ohio Valley College of Technology</t>
  </si>
  <si>
    <t>05-2019-01586</t>
  </si>
  <si>
    <t>01038800</t>
  </si>
  <si>
    <t>Reading Area Community College</t>
  </si>
  <si>
    <t>03-2019-00785</t>
  </si>
  <si>
    <t>03-2018-90751</t>
  </si>
  <si>
    <t>00274800</t>
  </si>
  <si>
    <t>Le Moyne College</t>
  </si>
  <si>
    <t>02-2019-01628</t>
  </si>
  <si>
    <t>00249900</t>
  </si>
  <si>
    <t>Rockhurst University</t>
  </si>
  <si>
    <t>07-2019-02499</t>
  </si>
  <si>
    <t>00174200</t>
  </si>
  <si>
    <t>Illinois Eastern Community Colleges - Olney Central College</t>
  </si>
  <si>
    <t>05-2019-01538</t>
  </si>
  <si>
    <t>02548800</t>
  </si>
  <si>
    <t>South Texas Vocational Technical Institute</t>
  </si>
  <si>
    <t>06-2017-90385</t>
  </si>
  <si>
    <t>00384000</t>
  </si>
  <si>
    <t>05-2019-01550</t>
  </si>
  <si>
    <t>00613600</t>
  </si>
  <si>
    <t>National Aviation Academy - New England</t>
  </si>
  <si>
    <t>01-2019-01672</t>
  </si>
  <si>
    <t>04117200</t>
  </si>
  <si>
    <t>Instituto Educativo Premier</t>
  </si>
  <si>
    <t>02-2019-01535</t>
  </si>
  <si>
    <t>00777900</t>
  </si>
  <si>
    <t>Lansdale School of Business</t>
  </si>
  <si>
    <t>03-2019-00938</t>
  </si>
  <si>
    <t>00173700</t>
  </si>
  <si>
    <t>Northern Illinois University</t>
  </si>
  <si>
    <t>05-2019-01957</t>
  </si>
  <si>
    <t>00323300</t>
  </si>
  <si>
    <t>Alvernia University</t>
  </si>
  <si>
    <t>03-2019-00981</t>
  </si>
  <si>
    <t>04121100</t>
  </si>
  <si>
    <t>05-2019-01938</t>
  </si>
  <si>
    <t>00214500</t>
  </si>
  <si>
    <t>Eastern Nazarene College</t>
  </si>
  <si>
    <t>01-2019-01725</t>
  </si>
  <si>
    <t>04-2018-00095</t>
  </si>
  <si>
    <t>02263700</t>
  </si>
  <si>
    <t>Miami Valley Career Technology Center</t>
  </si>
  <si>
    <t>05-2019-01682</t>
  </si>
  <si>
    <t>00193300</t>
  </si>
  <si>
    <t>McPherson College</t>
  </si>
  <si>
    <t>07-2019-02594</t>
  </si>
  <si>
    <t>03750300</t>
  </si>
  <si>
    <t>Prospect College</t>
  </si>
  <si>
    <t>03-2019-00998</t>
  </si>
  <si>
    <t>00661200</t>
  </si>
  <si>
    <t>Covenant School of Nursing and Allied Health</t>
  </si>
  <si>
    <t>06-2018-90592</t>
  </si>
  <si>
    <t>00197900</t>
  </si>
  <si>
    <t>West Kentucky Community and Technical College</t>
  </si>
  <si>
    <t>04-2019-00091</t>
  </si>
  <si>
    <t>00107400</t>
  </si>
  <si>
    <t>Grand Canyon University</t>
  </si>
  <si>
    <t>09-2019-02394</t>
  </si>
  <si>
    <t>00393300</t>
  </si>
  <si>
    <t>Western Wyoming Community College</t>
  </si>
  <si>
    <t>08-2019-03971</t>
  </si>
  <si>
    <t>01236400</t>
  </si>
  <si>
    <t>St. Paul's School of Nursing</t>
  </si>
  <si>
    <t>02-2019-01523</t>
  </si>
  <si>
    <t>00500700</t>
  </si>
  <si>
    <t>03-2019-00797</t>
  </si>
  <si>
    <t>04141600</t>
  </si>
  <si>
    <t>Omega Studios' School of Applied Recording Arts &amp; Sciences</t>
  </si>
  <si>
    <t>03-2019-00802</t>
  </si>
  <si>
    <t>01081300</t>
  </si>
  <si>
    <t>American Academy McAllister Institute</t>
  </si>
  <si>
    <t>02-2019-01578</t>
  </si>
  <si>
    <t>00251400</t>
  </si>
  <si>
    <t>North Central Missouri College</t>
  </si>
  <si>
    <t>07-2019-02513</t>
  </si>
  <si>
    <t>04066300</t>
  </si>
  <si>
    <t>Cardiac and Vascular Institute of Ultrasound</t>
  </si>
  <si>
    <t>04-2019-00107</t>
  </si>
  <si>
    <t>00212100</t>
  </si>
  <si>
    <t>Babson College</t>
  </si>
  <si>
    <t>01-2019-01767</t>
  </si>
  <si>
    <t>00151500</t>
  </si>
  <si>
    <t>Rollins College</t>
  </si>
  <si>
    <t>04-2019-00191</t>
  </si>
  <si>
    <t>00369200</t>
  </si>
  <si>
    <t>Norwich University</t>
  </si>
  <si>
    <t>01-2019-01683</t>
  </si>
  <si>
    <t>02522800</t>
  </si>
  <si>
    <t>Fox College</t>
  </si>
  <si>
    <t>05-2019-01569</t>
  </si>
  <si>
    <t>00322500</t>
  </si>
  <si>
    <t>Warner Pacific University</t>
  </si>
  <si>
    <t>10-2019-03802</t>
  </si>
  <si>
    <t>03361400</t>
  </si>
  <si>
    <t>04-2019-00123</t>
  </si>
  <si>
    <t>03-2019-00962</t>
  </si>
  <si>
    <t>00668800</t>
  </si>
  <si>
    <t>University of Toronto</t>
  </si>
  <si>
    <t>11-2019-0-8942</t>
  </si>
  <si>
    <t>00837700</t>
  </si>
  <si>
    <t>Universiteit Van Amsterdam</t>
  </si>
  <si>
    <t>11-2018-0-8954</t>
  </si>
  <si>
    <t>01067600</t>
  </si>
  <si>
    <t>Universidad de Monterrey</t>
  </si>
  <si>
    <t>11-2019-0-9162</t>
  </si>
  <si>
    <t>01079400</t>
  </si>
  <si>
    <t>Bristol Old Vic Theatre School</t>
  </si>
  <si>
    <t>11-2019-0-9160</t>
  </si>
  <si>
    <t>01091400</t>
  </si>
  <si>
    <t>Monash University</t>
  </si>
  <si>
    <t>11-2019-0-9161</t>
  </si>
  <si>
    <t>01109100</t>
  </si>
  <si>
    <t>Flinders University</t>
  </si>
  <si>
    <t>11-2019-0-9159</t>
  </si>
  <si>
    <t>11-2019-0-9066</t>
  </si>
  <si>
    <t>03095400</t>
  </si>
  <si>
    <t>Bond University</t>
  </si>
  <si>
    <t>11-2019-0-9153</t>
  </si>
  <si>
    <t>03352300</t>
  </si>
  <si>
    <t>London South Bank University</t>
  </si>
  <si>
    <t>11-2019-0-9136</t>
  </si>
  <si>
    <t>11-2019-0-9158</t>
  </si>
  <si>
    <t>03816400</t>
  </si>
  <si>
    <t>American Graduate School in Paris</t>
  </si>
  <si>
    <t>11-2018-0-9156</t>
  </si>
  <si>
    <t>11-2019-0-9155</t>
  </si>
  <si>
    <t>04128700</t>
  </si>
  <si>
    <t>Hertie School of Governance</t>
  </si>
  <si>
    <t>11-2019-0-9157</t>
  </si>
  <si>
    <t>St Mary's University, Twickenham</t>
  </si>
  <si>
    <t>00177900</t>
  </si>
  <si>
    <t>Illinois Eastern Community Colleges - Wabash Valley College</t>
  </si>
  <si>
    <t>00199000</t>
  </si>
  <si>
    <t>Ashland Community and Technical College</t>
  </si>
  <si>
    <t>10</t>
  </si>
  <si>
    <t>02326500</t>
  </si>
  <si>
    <t>Interface College</t>
  </si>
  <si>
    <t>10-2015-5-1993</t>
  </si>
  <si>
    <t>04247000</t>
  </si>
  <si>
    <t>DMost Beauty &amp; Body Institute</t>
  </si>
  <si>
    <t>04-2019-9-1428</t>
  </si>
  <si>
    <t>02274100</t>
  </si>
  <si>
    <t>La' James International College - Des Moines</t>
  </si>
  <si>
    <t>03667300</t>
  </si>
  <si>
    <t>00140100</t>
  </si>
  <si>
    <t>00839900</t>
  </si>
  <si>
    <t>00842400</t>
  </si>
  <si>
    <t>01300600</t>
  </si>
  <si>
    <t>La'James International College</t>
  </si>
  <si>
    <t>02134500</t>
  </si>
  <si>
    <t>00119900</t>
  </si>
  <si>
    <t>Foothill College</t>
  </si>
  <si>
    <t>09-2019-02355</t>
  </si>
  <si>
    <t>00132900</t>
  </si>
  <si>
    <t>University of the Pacific</t>
  </si>
  <si>
    <t>09-2019-02400</t>
  </si>
  <si>
    <t>00134700</t>
  </si>
  <si>
    <t>Colorado College</t>
  </si>
  <si>
    <t>08-2019-03967</t>
  </si>
  <si>
    <t>01-2019-01677</t>
  </si>
  <si>
    <t>00164100</t>
  </si>
  <si>
    <t>Bradley University</t>
  </si>
  <si>
    <t>05-2019-01629</t>
  </si>
  <si>
    <t>00193000</t>
  </si>
  <si>
    <t>Labette Community College</t>
  </si>
  <si>
    <t>07-2019-02518</t>
  </si>
  <si>
    <t>00199900</t>
  </si>
  <si>
    <t>University of Louisville</t>
  </si>
  <si>
    <t>04-2019-00301</t>
  </si>
  <si>
    <t>00222700</t>
  </si>
  <si>
    <t>01-2019-01694</t>
  </si>
  <si>
    <t>00226000</t>
  </si>
  <si>
    <t>Ferris State University</t>
  </si>
  <si>
    <t>05-2019-01991</t>
  </si>
  <si>
    <t>00226400</t>
  </si>
  <si>
    <t>Gogebic Community College</t>
  </si>
  <si>
    <t>05-2019-01620</t>
  </si>
  <si>
    <t>00246400</t>
  </si>
  <si>
    <t>Fontbonne University</t>
  </si>
  <si>
    <t>07-2019-02610</t>
  </si>
  <si>
    <t>00254800</t>
  </si>
  <si>
    <t>Hastings College</t>
  </si>
  <si>
    <t>07-2019-02613</t>
  </si>
  <si>
    <t>00255100</t>
  </si>
  <si>
    <t>University of Nebraska - Kearney</t>
  </si>
  <si>
    <t>07-2019-02564</t>
  </si>
  <si>
    <t>00255500</t>
  </si>
  <si>
    <t>Nebraska Wesleyan University</t>
  </si>
  <si>
    <t>07-2019-02529</t>
  </si>
  <si>
    <t>00262500</t>
  </si>
  <si>
    <t>William Paterson University of New Jersey</t>
  </si>
  <si>
    <t>02-2019-01677</t>
  </si>
  <si>
    <t>00267800</t>
  </si>
  <si>
    <t>Bryant &amp; Stratton College</t>
  </si>
  <si>
    <t>02-2019-01751</t>
  </si>
  <si>
    <t>00279100</t>
  </si>
  <si>
    <t>Pace University</t>
  </si>
  <si>
    <t>02-2019-01745</t>
  </si>
  <si>
    <t>00287500</t>
  </si>
  <si>
    <t>Onondaga Community College</t>
  </si>
  <si>
    <t>02-2019-01700</t>
  </si>
  <si>
    <t>00288200</t>
  </si>
  <si>
    <t>Syracuse University</t>
  </si>
  <si>
    <t>02-2019-01730</t>
  </si>
  <si>
    <t>00293100</t>
  </si>
  <si>
    <t>Guilford College</t>
  </si>
  <si>
    <t>04-2019-00184</t>
  </si>
  <si>
    <t>00293700</t>
  </si>
  <si>
    <t>King's College</t>
  </si>
  <si>
    <t>04-2018-90021</t>
  </si>
  <si>
    <t>00294300</t>
  </si>
  <si>
    <t>Louisburg College</t>
  </si>
  <si>
    <t>04-2019-00266</t>
  </si>
  <si>
    <t>00315600</t>
  </si>
  <si>
    <t>Redlands Community College</t>
  </si>
  <si>
    <t>06-2019-00684</t>
  </si>
  <si>
    <t>00316000</t>
  </si>
  <si>
    <t>Northeastern Oklahoma A &amp; M College</t>
  </si>
  <si>
    <t>06-2019-00671</t>
  </si>
  <si>
    <t>00321300</t>
  </si>
  <si>
    <t>Portland Community College</t>
  </si>
  <si>
    <t>10-2019-03780</t>
  </si>
  <si>
    <t>00327000</t>
  </si>
  <si>
    <t>Gwynedd Mercy University</t>
  </si>
  <si>
    <t>03-2019-01011</t>
  </si>
  <si>
    <t>00330600</t>
  </si>
  <si>
    <t>University of Valley Forge</t>
  </si>
  <si>
    <t>03-2019-01036</t>
  </si>
  <si>
    <t>00335000</t>
  </si>
  <si>
    <t>University of the Arts (The)</t>
  </si>
  <si>
    <t>03-2019-01051</t>
  </si>
  <si>
    <t>00341800</t>
  </si>
  <si>
    <t>Anderson University</t>
  </si>
  <si>
    <t>04-2019-00142</t>
  </si>
  <si>
    <t>00344100</t>
  </si>
  <si>
    <t>North Greenville University</t>
  </si>
  <si>
    <t>04-2019-00147</t>
  </si>
  <si>
    <t>00344800</t>
  </si>
  <si>
    <t>University of South Carolina - Columbia</t>
  </si>
  <si>
    <t>04-2019-00083</t>
  </si>
  <si>
    <t>00348200</t>
  </si>
  <si>
    <t>Christian Brothers University</t>
  </si>
  <si>
    <t>04-2019-00221</t>
  </si>
  <si>
    <t>00349500</t>
  </si>
  <si>
    <t>Johnson University</t>
  </si>
  <si>
    <t>04-2019-00315</t>
  </si>
  <si>
    <t>00353700</t>
  </si>
  <si>
    <t>Abilene Christian University</t>
  </si>
  <si>
    <t>06-2019-00665</t>
  </si>
  <si>
    <t>00354500</t>
  </si>
  <si>
    <t>Baylor University</t>
  </si>
  <si>
    <t>06-2019-00653</t>
  </si>
  <si>
    <t>00355700</t>
  </si>
  <si>
    <t>Concordia University Texas</t>
  </si>
  <si>
    <t>06-2019-00623</t>
  </si>
  <si>
    <t>00357100</t>
  </si>
  <si>
    <t>Hardin-Simmons University</t>
  </si>
  <si>
    <t>06-2019-00663</t>
  </si>
  <si>
    <t>00361600</t>
  </si>
  <si>
    <t>Southwestern Assemblies of God University</t>
  </si>
  <si>
    <t>06-2019-00664</t>
  </si>
  <si>
    <t>00365400</t>
  </si>
  <si>
    <t>University of Saint Thomas</t>
  </si>
  <si>
    <t>06-2019-00621</t>
  </si>
  <si>
    <t>03-2018-90651</t>
  </si>
  <si>
    <t>00479900</t>
  </si>
  <si>
    <t>Monroe College</t>
  </si>
  <si>
    <t>02-2019-01571</t>
  </si>
  <si>
    <t>00485500</t>
  </si>
  <si>
    <t>Davis College</t>
  </si>
  <si>
    <t>05-2019-01616</t>
  </si>
  <si>
    <t>00520400</t>
  </si>
  <si>
    <t>Beal College</t>
  </si>
  <si>
    <t>01-2019-01668</t>
  </si>
  <si>
    <t>00536300</t>
  </si>
  <si>
    <t>Denmark Technical College</t>
  </si>
  <si>
    <t>04-2019-00361</t>
  </si>
  <si>
    <t>00685800</t>
  </si>
  <si>
    <t>Unity College</t>
  </si>
  <si>
    <t>01-2019-01810</t>
  </si>
  <si>
    <t>00759300</t>
  </si>
  <si>
    <t>Parisian Beauty Academy Paul Mitchell Partner School</t>
  </si>
  <si>
    <t>02-2019-01517</t>
  </si>
  <si>
    <t>00764400</t>
  </si>
  <si>
    <t>Lake Land College</t>
  </si>
  <si>
    <t>05-2019-01737</t>
  </si>
  <si>
    <t>07-2018-92177</t>
  </si>
  <si>
    <t>07-2019-02477</t>
  </si>
  <si>
    <t>00869400</t>
  </si>
  <si>
    <t>Rasmussen College</t>
  </si>
  <si>
    <t>05-2019-01942</t>
  </si>
  <si>
    <t>00908200</t>
  </si>
  <si>
    <t>06-2019-00641</t>
  </si>
  <si>
    <t>00908900</t>
  </si>
  <si>
    <t>Hannibal - LaGrange University</t>
  </si>
  <si>
    <t>07-2019-02623</t>
  </si>
  <si>
    <t>00941200</t>
  </si>
  <si>
    <t>05-2019-01599</t>
  </si>
  <si>
    <t>00959300</t>
  </si>
  <si>
    <t>07-2018-92179</t>
  </si>
  <si>
    <t>07-2019-02479</t>
  </si>
  <si>
    <t>00991700</t>
  </si>
  <si>
    <t>Ivy Tech Community College of Indiana</t>
  </si>
  <si>
    <t>05-2019-01722</t>
  </si>
  <si>
    <t>01014800</t>
  </si>
  <si>
    <t>Colorado Technical University</t>
  </si>
  <si>
    <t>08-2018-93930</t>
  </si>
  <si>
    <t>01031900</t>
  </si>
  <si>
    <t>Fortis Institute - Towson</t>
  </si>
  <si>
    <t>03-2019-00807</t>
  </si>
  <si>
    <t>01063300</t>
  </si>
  <si>
    <t>Houston Community College</t>
  </si>
  <si>
    <t>06-2019-00638</t>
  </si>
  <si>
    <t>01081400</t>
  </si>
  <si>
    <t>Pittsburgh Institute of Mortuary Science</t>
  </si>
  <si>
    <t>03-2019-00789</t>
  </si>
  <si>
    <t>01111700</t>
  </si>
  <si>
    <t>Alliant International University</t>
  </si>
  <si>
    <t>09-2019-02370</t>
  </si>
  <si>
    <t>01163100</t>
  </si>
  <si>
    <t>D'Jay's Institute of Cosmetology and Esthiology</t>
  </si>
  <si>
    <t>06-2019-00660</t>
  </si>
  <si>
    <t>02-2017-80899</t>
  </si>
  <si>
    <t>01289600</t>
  </si>
  <si>
    <t>North Coast College, The</t>
  </si>
  <si>
    <t>05-2019-01619</t>
  </si>
  <si>
    <t>07-2018-92180</t>
  </si>
  <si>
    <t>07-2019-02480</t>
  </si>
  <si>
    <t>02098800</t>
  </si>
  <si>
    <t>University of Phoenix</t>
  </si>
  <si>
    <t>09-2019-02444</t>
  </si>
  <si>
    <t>02103700</t>
  </si>
  <si>
    <t>Capri Institute of Hair Design</t>
  </si>
  <si>
    <t>02-2019-01545</t>
  </si>
  <si>
    <t>09-2019-02380</t>
  </si>
  <si>
    <t>02113600</t>
  </si>
  <si>
    <t>American InterContinental University</t>
  </si>
  <si>
    <t>05-2018-91393</t>
  </si>
  <si>
    <t>02132300</t>
  </si>
  <si>
    <t>02-2019-01524</t>
  </si>
  <si>
    <t>07-2018-92181</t>
  </si>
  <si>
    <t>07-2019-02481</t>
  </si>
  <si>
    <t>02145100</t>
  </si>
  <si>
    <t>Scott College of Cosmetology</t>
  </si>
  <si>
    <t>03-2019-00817</t>
  </si>
  <si>
    <t>02170000</t>
  </si>
  <si>
    <t>Swedish Institute</t>
  </si>
  <si>
    <t>02-2018-01476</t>
  </si>
  <si>
    <t>02234900</t>
  </si>
  <si>
    <t>Antilles College of Health</t>
  </si>
  <si>
    <t>02-2019-01526</t>
  </si>
  <si>
    <t>02267600</t>
  </si>
  <si>
    <t>Sofia University</t>
  </si>
  <si>
    <t>09-2019-02379</t>
  </si>
  <si>
    <t>07-2018-92182</t>
  </si>
  <si>
    <t>06-2018-90557</t>
  </si>
  <si>
    <t>03-2017-80203</t>
  </si>
  <si>
    <t>02338200</t>
  </si>
  <si>
    <t>Bay State School of Technology</t>
  </si>
  <si>
    <t>01-2018-01659</t>
  </si>
  <si>
    <t>02339600</t>
  </si>
  <si>
    <t>Rogers Academy of Hair Design</t>
  </si>
  <si>
    <t>05-2019-01610</t>
  </si>
  <si>
    <t>02341000</t>
  </si>
  <si>
    <t>04-2019-00121</t>
  </si>
  <si>
    <t>02342700</t>
  </si>
  <si>
    <t>03-2019-00808</t>
  </si>
  <si>
    <t>02351700</t>
  </si>
  <si>
    <t>Paul Mitchell the School - Louisville</t>
  </si>
  <si>
    <t>04-2019-00382</t>
  </si>
  <si>
    <t>02362100</t>
  </si>
  <si>
    <t>Full Sail University</t>
  </si>
  <si>
    <t>04-2019-00145</t>
  </si>
  <si>
    <t>02482400</t>
  </si>
  <si>
    <t>Ponce Health Sciences University</t>
  </si>
  <si>
    <t>02-2019-01496</t>
  </si>
  <si>
    <t>02495500</t>
  </si>
  <si>
    <t>All-State Career School</t>
  </si>
  <si>
    <t>03-2019-00809</t>
  </si>
  <si>
    <t>09-2017-81661</t>
  </si>
  <si>
    <t>06-2018-90558</t>
  </si>
  <si>
    <t>02552400</t>
  </si>
  <si>
    <t>Academy of Hair Technology</t>
  </si>
  <si>
    <t>04-2019-00129</t>
  </si>
  <si>
    <t>02577900</t>
  </si>
  <si>
    <t>Santa Barbara Business College</t>
  </si>
  <si>
    <t>09-2019-02367</t>
  </si>
  <si>
    <t>02600900</t>
  </si>
  <si>
    <t>Aveda Arts &amp; Sciences Institute Covington</t>
  </si>
  <si>
    <t>06-2019-00646</t>
  </si>
  <si>
    <t>02606300</t>
  </si>
  <si>
    <t>Paul Mitchell The School Wichita</t>
  </si>
  <si>
    <t>07-2019-02626</t>
  </si>
  <si>
    <t>03010800</t>
  </si>
  <si>
    <t>04-2019-00122</t>
  </si>
  <si>
    <t>03023500</t>
  </si>
  <si>
    <t>Camelot College</t>
  </si>
  <si>
    <t>06-2020-00833</t>
  </si>
  <si>
    <t>03027700</t>
  </si>
  <si>
    <t>Pacific College of Oriental Medicine</t>
  </si>
  <si>
    <t>09-2018-92146</t>
  </si>
  <si>
    <t>03030600</t>
  </si>
  <si>
    <t>08-2018-93922</t>
  </si>
  <si>
    <t>03043900</t>
  </si>
  <si>
    <t>NewSchool of Architecture and Design</t>
  </si>
  <si>
    <t>09-2017-81595</t>
  </si>
  <si>
    <t>09-2018-92061</t>
  </si>
  <si>
    <t>03071600</t>
  </si>
  <si>
    <t>College of Business &amp; Technology</t>
  </si>
  <si>
    <t>04-2019-00105</t>
  </si>
  <si>
    <t>03082100</t>
  </si>
  <si>
    <t>Myotherapy College of Utah</t>
  </si>
  <si>
    <t>08-2019-03977</t>
  </si>
  <si>
    <t>03173300</t>
  </si>
  <si>
    <t>Atlanta's John Marshall Law School</t>
  </si>
  <si>
    <t>04-2019-00150</t>
  </si>
  <si>
    <t>03374300</t>
  </si>
  <si>
    <t>Florida Coastal School of Law</t>
  </si>
  <si>
    <t>04-2018-93555</t>
  </si>
  <si>
    <t>03493300</t>
  </si>
  <si>
    <t>All-State Career</t>
  </si>
  <si>
    <t>03-2019-00812</t>
  </si>
  <si>
    <t>03-2019-01043</t>
  </si>
  <si>
    <t>03800400</t>
  </si>
  <si>
    <t>Institute of Beauty Occupations and Technology Course</t>
  </si>
  <si>
    <t>02-2019-01552</t>
  </si>
  <si>
    <t>03855300</t>
  </si>
  <si>
    <t>Ecclesia College</t>
  </si>
  <si>
    <t>06-2019-00636</t>
  </si>
  <si>
    <t>04127900</t>
  </si>
  <si>
    <t>Trident University International</t>
  </si>
  <si>
    <t>09-2019-02352</t>
  </si>
  <si>
    <t>04146900</t>
  </si>
  <si>
    <t>Advanced Welding Institute</t>
  </si>
  <si>
    <t>01-2019-01832</t>
  </si>
  <si>
    <t>04151200</t>
  </si>
  <si>
    <t>02-2019-01743</t>
  </si>
  <si>
    <t>04-2019-00425</t>
  </si>
  <si>
    <t>04-2019-00257</t>
  </si>
  <si>
    <t>04163300</t>
  </si>
  <si>
    <t>Compass College of Cinematic Arts</t>
  </si>
  <si>
    <t>05-2019-01872</t>
  </si>
  <si>
    <t>04166000</t>
  </si>
  <si>
    <t>Manhattan Institute (The)</t>
  </si>
  <si>
    <t>02-2019-91453</t>
  </si>
  <si>
    <t>04167000</t>
  </si>
  <si>
    <t>Paul Mitchell the School Temecula</t>
  </si>
  <si>
    <t>09-2019-02359</t>
  </si>
  <si>
    <t>04174600</t>
  </si>
  <si>
    <t>Nashville Barber and Style Academy</t>
  </si>
  <si>
    <t>04-2018-01254</t>
  </si>
  <si>
    <t>04185900</t>
  </si>
  <si>
    <t>Elite School of Cosmetology</t>
  </si>
  <si>
    <t>05-2019-01594</t>
  </si>
  <si>
    <t>04210800</t>
  </si>
  <si>
    <t>NRI Institute of Health Sciences</t>
  </si>
  <si>
    <t>04-2019-00430</t>
  </si>
  <si>
    <t>04220900</t>
  </si>
  <si>
    <t>National Personal Training Institute of Columbus</t>
  </si>
  <si>
    <t>05-2019-02016</t>
  </si>
  <si>
    <t>04228100</t>
  </si>
  <si>
    <t>High Desert Medical College</t>
  </si>
  <si>
    <t>09-2019-02373</t>
  </si>
  <si>
    <t>04246000</t>
  </si>
  <si>
    <t>Michael K. Galvin Beauty &amp; Business Academy</t>
  </si>
  <si>
    <t>01-2019-01671</t>
  </si>
  <si>
    <t>04246200</t>
  </si>
  <si>
    <t>California Institute of Medical Science</t>
  </si>
  <si>
    <t>09-2019-02382</t>
  </si>
  <si>
    <t>04281000</t>
  </si>
  <si>
    <t>Health-Tech Institute of Memphis</t>
  </si>
  <si>
    <t>04-2019-00426</t>
  </si>
  <si>
    <t>04281100</t>
  </si>
  <si>
    <t>MIXED Institute of Cosmetology &amp; Barber</t>
  </si>
  <si>
    <t>09-2019-02362</t>
  </si>
  <si>
    <t>04282400</t>
  </si>
  <si>
    <t>Vaughn Beauty College</t>
  </si>
  <si>
    <t>04-2019-00132</t>
  </si>
  <si>
    <t>11-2019-0-9182</t>
  </si>
  <si>
    <t>00671000</t>
  </si>
  <si>
    <t>11-2019-0-9189</t>
  </si>
  <si>
    <t>00683900</t>
  </si>
  <si>
    <t>University of Edinburgh</t>
  </si>
  <si>
    <t>11-2019-0-9176</t>
  </si>
  <si>
    <t>00814700</t>
  </si>
  <si>
    <t>Universidad Autonoma de Guadalajara</t>
  </si>
  <si>
    <t>11-2019-0-9175</t>
  </si>
  <si>
    <t>00837600</t>
  </si>
  <si>
    <t>Vrije Universiteit Amsterdam</t>
  </si>
  <si>
    <t>11-2019-0-9190</t>
  </si>
  <si>
    <t>11-2019-0-9180</t>
  </si>
  <si>
    <t>11-2019-0-9191</t>
  </si>
  <si>
    <t>00869300</t>
  </si>
  <si>
    <t>City, University of London</t>
  </si>
  <si>
    <t>11-2019-0-9173</t>
  </si>
  <si>
    <t>00944400</t>
  </si>
  <si>
    <t>University of Lancaster</t>
  </si>
  <si>
    <t>11-2019-0-9013</t>
  </si>
  <si>
    <t>01008400</t>
  </si>
  <si>
    <t>University of Cape Town</t>
  </si>
  <si>
    <t>11-2019-0-9188</t>
  </si>
  <si>
    <t>01022800</t>
  </si>
  <si>
    <t>University of Stirling</t>
  </si>
  <si>
    <t>11-2019-0-9015</t>
  </si>
  <si>
    <t>01041800</t>
  </si>
  <si>
    <t>Instituto Tecnologico y de Estudios Superiores de Monterrey</t>
  </si>
  <si>
    <t>11-2019-0-9193</t>
  </si>
  <si>
    <t>01045600</t>
  </si>
  <si>
    <t>University of Haifa</t>
  </si>
  <si>
    <t>11-2019-0-9165</t>
  </si>
  <si>
    <t>01058800</t>
  </si>
  <si>
    <t>Australian National University</t>
  </si>
  <si>
    <t>11-2019-0-9186</t>
  </si>
  <si>
    <t>01081600</t>
  </si>
  <si>
    <t>Kingston University</t>
  </si>
  <si>
    <t>11-2019-0-9172</t>
  </si>
  <si>
    <t>01222300</t>
  </si>
  <si>
    <t>Jagiellonian University Medical College</t>
  </si>
  <si>
    <t>11-2019-0-9196</t>
  </si>
  <si>
    <t>02115900</t>
  </si>
  <si>
    <t>University of Portsmouth</t>
  </si>
  <si>
    <t>11-2019-0-9195</t>
  </si>
  <si>
    <t>11-2019-0-9187</t>
  </si>
  <si>
    <t>11-2019-0-9170</t>
  </si>
  <si>
    <t>02293400</t>
  </si>
  <si>
    <t>Ecole des Hautes Etudes Commerciales</t>
  </si>
  <si>
    <t>11-2019-0-9198</t>
  </si>
  <si>
    <t>02579600</t>
  </si>
  <si>
    <t>Murdoch University</t>
  </si>
  <si>
    <t>11-2019-0-9192</t>
  </si>
  <si>
    <t>02588000</t>
  </si>
  <si>
    <t>University of Ulster</t>
  </si>
  <si>
    <t>11-2019-0-9043</t>
  </si>
  <si>
    <t>03073800</t>
  </si>
  <si>
    <t>University of Debrecen</t>
  </si>
  <si>
    <t>11-2019-0-9183</t>
  </si>
  <si>
    <t>03091400</t>
  </si>
  <si>
    <t>University of Wollongong</t>
  </si>
  <si>
    <t>11-2019-0-9197</t>
  </si>
  <si>
    <t>11-2019-0-9184</t>
  </si>
  <si>
    <t>03287300</t>
  </si>
  <si>
    <t>Liverpool Institute for Performing Arts (The)</t>
  </si>
  <si>
    <t>11-2019-0-9185</t>
  </si>
  <si>
    <t>03342300</t>
  </si>
  <si>
    <t>Glasgow Caledonian University</t>
  </si>
  <si>
    <t>11-2019-0-9174</t>
  </si>
  <si>
    <t>03818300</t>
  </si>
  <si>
    <t>HHL Leipzig Graduate School of Management</t>
  </si>
  <si>
    <t>11-2019-0-9096</t>
  </si>
  <si>
    <t>04085400</t>
  </si>
  <si>
    <t>New Zealand College of Chiropractic</t>
  </si>
  <si>
    <t>11-2019-0-9179</t>
  </si>
  <si>
    <t>04183900</t>
  </si>
  <si>
    <t>CETYS Universidad</t>
  </si>
  <si>
    <t>11-2019-0-9194</t>
  </si>
  <si>
    <t>11-2019-0-9199</t>
  </si>
  <si>
    <t>02128600</t>
  </si>
  <si>
    <t>Art Institute of Cincinnati (The)</t>
  </si>
  <si>
    <t>05-2019-9-1990</t>
  </si>
  <si>
    <t>04-2019-9-1995</t>
  </si>
  <si>
    <t>04152300</t>
  </si>
  <si>
    <t>Georgia Beauty Academy</t>
  </si>
  <si>
    <t>04-2018-8-2004</t>
  </si>
  <si>
    <t>04172300</t>
  </si>
  <si>
    <t>Eternity Cosmetology School, Corp.</t>
  </si>
  <si>
    <t>04-2018-8-2002</t>
  </si>
  <si>
    <t>04243600</t>
  </si>
  <si>
    <t>International Hair and Barber Academy</t>
  </si>
  <si>
    <t>04-2019-9-1980</t>
  </si>
  <si>
    <t>Universidad del Sagrado Corazón</t>
  </si>
  <si>
    <t>Fundación Universidad de las Américas Puebla</t>
  </si>
  <si>
    <t>Universidad de Iberoamérica</t>
  </si>
  <si>
    <t>00199800</t>
  </si>
  <si>
    <t>Southeast Kentucky Community and Technical College</t>
  </si>
  <si>
    <t>00295000</t>
  </si>
  <si>
    <t>North Carolina Central University</t>
  </si>
  <si>
    <t>00331800</t>
  </si>
  <si>
    <t>Clarion University of Pennsylvania</t>
  </si>
  <si>
    <t>00332000</t>
  </si>
  <si>
    <t>East Stroudsburg University of Pennsylvania</t>
  </si>
  <si>
    <t>00332300</t>
  </si>
  <si>
    <t>Lock Haven University of Pennsylvania</t>
  </si>
  <si>
    <t>00332500</t>
  </si>
  <si>
    <t>Millersville University of Pennsylvania</t>
  </si>
  <si>
    <t>00342600</t>
  </si>
  <si>
    <t>University of South Carolina - Sumter</t>
  </si>
  <si>
    <t>00344900</t>
  </si>
  <si>
    <t>University of South Carolina - Aiken</t>
  </si>
  <si>
    <t>00345000</t>
  </si>
  <si>
    <t>University of South Carolina - Beaufort</t>
  </si>
  <si>
    <t>00345300</t>
  </si>
  <si>
    <t>University of South Carolina - Lancaster</t>
  </si>
  <si>
    <t>00345400</t>
  </si>
  <si>
    <t>University of South Carolina - Salkehatchie</t>
  </si>
  <si>
    <t>00448000</t>
  </si>
  <si>
    <t>De Anza Community College</t>
  </si>
  <si>
    <t>00492700</t>
  </si>
  <si>
    <t>University of South Carolina - Union</t>
  </si>
  <si>
    <t>00525800</t>
  </si>
  <si>
    <t>Hawaii Community College</t>
  </si>
  <si>
    <t>00544700</t>
  </si>
  <si>
    <t>Randolph Community College</t>
  </si>
  <si>
    <t>00689500</t>
  </si>
  <si>
    <t>University of Nebraska Medical Center</t>
  </si>
  <si>
    <t>00695100</t>
  </si>
  <si>
    <t>University of South Carolina Upstate</t>
  </si>
  <si>
    <t>00808100</t>
  </si>
  <si>
    <t>Carteret Community College</t>
  </si>
  <si>
    <t>00831000</t>
  </si>
  <si>
    <t>Auburn University Montgomery</t>
  </si>
  <si>
    <t>00991100</t>
  </si>
  <si>
    <t>University of South Carolina Regional Campuses</t>
  </si>
  <si>
    <t>01061800</t>
  </si>
  <si>
    <t>Mid America College of Funeral Service</t>
  </si>
  <si>
    <t>01077100</t>
  </si>
  <si>
    <t>Gupton-Jones College of Funeral Service</t>
  </si>
  <si>
    <t>01146200</t>
  </si>
  <si>
    <t>University of Alaska Anchorage</t>
  </si>
  <si>
    <t>Mayagüez Institute of Technology</t>
  </si>
  <si>
    <t>02539500</t>
  </si>
  <si>
    <t>Irvine Valley College</t>
  </si>
  <si>
    <t>This report provides a detailed listing of all Expedited Determination Letters (EDLs) and Final Program Review Determinations (FPRDs) issued during the 2020 Fiscal Year.  The 08-03-2020 PEPS Data Extract was used to obtain the data.</t>
  </si>
  <si>
    <t>This report provides a detailed listing of all Final Audit Determination (FADs) issued during the 2020 Fiscal Year.  The 08-03-2020 Audit Extract was used to obtain the data.</t>
  </si>
  <si>
    <r>
      <t xml:space="preserve">FADs Summary by Month for the FY 2020
</t>
    </r>
    <r>
      <rPr>
        <sz val="12"/>
        <color theme="1"/>
        <rFont val="Calibri"/>
        <family val="2"/>
        <scheme val="minor"/>
      </rPr>
      <t>Date as of 08-03-2020</t>
    </r>
  </si>
  <si>
    <r>
      <t xml:space="preserve">FPRDs Summary by Month for the FY 2020
</t>
    </r>
    <r>
      <rPr>
        <sz val="12"/>
        <color theme="1"/>
        <rFont val="Calibri"/>
        <family val="2"/>
        <scheme val="minor"/>
      </rPr>
      <t>Date as of 08-03-2020</t>
    </r>
  </si>
  <si>
    <t>00116400</t>
  </si>
  <si>
    <t>Chapman University</t>
  </si>
  <si>
    <t>09-2019-02452</t>
  </si>
  <si>
    <t>QTR-04</t>
  </si>
  <si>
    <t>00120000</t>
  </si>
  <si>
    <t>09-2019-02457</t>
  </si>
  <si>
    <t>00125300</t>
  </si>
  <si>
    <t>Fresno Pacific University</t>
  </si>
  <si>
    <t>09-2019-02414</t>
  </si>
  <si>
    <t>00129100</t>
  </si>
  <si>
    <t>Simpson University</t>
  </si>
  <si>
    <t>09-2019-02434</t>
  </si>
  <si>
    <t>00132600</t>
  </si>
  <si>
    <t>Santa Clara University</t>
  </si>
  <si>
    <t>09-2019-02461</t>
  </si>
  <si>
    <t>00140200</t>
  </si>
  <si>
    <t>Quinnipiac University</t>
  </si>
  <si>
    <t>01-2019-01642</t>
  </si>
  <si>
    <t>00141600</t>
  </si>
  <si>
    <t>University of Bridgeport</t>
  </si>
  <si>
    <t>01-2019-01728</t>
  </si>
  <si>
    <t>00153800</t>
  </si>
  <si>
    <t>University of Tampa (The)</t>
  </si>
  <si>
    <t>04-2019-00146</t>
  </si>
  <si>
    <t>00170700</t>
  </si>
  <si>
    <t>Lewis University</t>
  </si>
  <si>
    <t>05-2019-01827</t>
  </si>
  <si>
    <t>00170800</t>
  </si>
  <si>
    <t>Lincoln Christian University</t>
  </si>
  <si>
    <t>05-2019-01816</t>
  </si>
  <si>
    <t>00172800</t>
  </si>
  <si>
    <t>Morton College</t>
  </si>
  <si>
    <t>05-2019-01721</t>
  </si>
  <si>
    <t>00177400</t>
  </si>
  <si>
    <t>University of Chicago (The)</t>
  </si>
  <si>
    <t>05-2019-01878</t>
  </si>
  <si>
    <t>00182400</t>
  </si>
  <si>
    <t>Oakland City University</t>
  </si>
  <si>
    <t>05-2019-01693</t>
  </si>
  <si>
    <t>00183400</t>
  </si>
  <si>
    <t>Calumet College of Saint Joseph</t>
  </si>
  <si>
    <t>05-2019-01805</t>
  </si>
  <si>
    <t>00185600</t>
  </si>
  <si>
    <t>Cornell College</t>
  </si>
  <si>
    <t>07-2019-02567</t>
  </si>
  <si>
    <t>00191000</t>
  </si>
  <si>
    <t>Coffeyville Community College</t>
  </si>
  <si>
    <t>07-2019-02624</t>
  </si>
  <si>
    <t>00191300</t>
  </si>
  <si>
    <t>Dodge City Community College</t>
  </si>
  <si>
    <t>07-2019-02649</t>
  </si>
  <si>
    <t>00206400</t>
  </si>
  <si>
    <t>College of Southern Maryland</t>
  </si>
  <si>
    <t>03-2019-00867</t>
  </si>
  <si>
    <t>00207800</t>
  </si>
  <si>
    <t>Loyola University Maryland</t>
  </si>
  <si>
    <t>03-2019-00859</t>
  </si>
  <si>
    <t>00216800</t>
  </si>
  <si>
    <t>Cape Cod Community College</t>
  </si>
  <si>
    <t>01-2019-01831</t>
  </si>
  <si>
    <t>00218100</t>
  </si>
  <si>
    <t>Massachusetts Maritime Academy</t>
  </si>
  <si>
    <t>01-2019-01695</t>
  </si>
  <si>
    <t>00218500</t>
  </si>
  <si>
    <t>Framingham State University</t>
  </si>
  <si>
    <t>01-2019-01730</t>
  </si>
  <si>
    <t>00218900</t>
  </si>
  <si>
    <t>Westfield State University</t>
  </si>
  <si>
    <t>01-2019-01702</t>
  </si>
  <si>
    <t>00227900</t>
  </si>
  <si>
    <t>Lawrence Technological University</t>
  </si>
  <si>
    <t>05-2019-01729</t>
  </si>
  <si>
    <t>00234700</t>
  </si>
  <si>
    <t>Concordia University - Saint Paul</t>
  </si>
  <si>
    <t>05-2019-01661</t>
  </si>
  <si>
    <t>00236900</t>
  </si>
  <si>
    <t>North Central University</t>
  </si>
  <si>
    <t>05-2019-01625</t>
  </si>
  <si>
    <t>00265400</t>
  </si>
  <si>
    <t>New Mexico Institute of Mining &amp; Technology</t>
  </si>
  <si>
    <t>06-2019-00702</t>
  </si>
  <si>
    <t>00266000</t>
  </si>
  <si>
    <t>San Juan College</t>
  </si>
  <si>
    <t>06-2019-00714</t>
  </si>
  <si>
    <t>06-2019-00691</t>
  </si>
  <si>
    <t>02-2018-91292</t>
  </si>
  <si>
    <t>Russell Sage College</t>
  </si>
  <si>
    <t>00292700</t>
  </si>
  <si>
    <t>Elon University</t>
  </si>
  <si>
    <t>04-2019-00167</t>
  </si>
  <si>
    <t>00295100</t>
  </si>
  <si>
    <t>North Carolina Wesleyan College</t>
  </si>
  <si>
    <t>04-2019-00176</t>
  </si>
  <si>
    <t>00306900</t>
  </si>
  <si>
    <t>Lourdes University</t>
  </si>
  <si>
    <t>05-2019-01763</t>
  </si>
  <si>
    <t>00308400</t>
  </si>
  <si>
    <t>Muskingum University</t>
  </si>
  <si>
    <t>05-2019-01704</t>
  </si>
  <si>
    <t>00315200</t>
  </si>
  <si>
    <t>University of Central Oklahoma</t>
  </si>
  <si>
    <t>06-2019-00692</t>
  </si>
  <si>
    <t>00315300</t>
  </si>
  <si>
    <t>Connors State College</t>
  </si>
  <si>
    <t>06-2019-00715</t>
  </si>
  <si>
    <t>00316800</t>
  </si>
  <si>
    <t>Rogers State University</t>
  </si>
  <si>
    <t>06-2019-00700</t>
  </si>
  <si>
    <t>00320400</t>
  </si>
  <si>
    <t>10-2019-03817</t>
  </si>
  <si>
    <t>00325200</t>
  </si>
  <si>
    <t>Delaware Valley University</t>
  </si>
  <si>
    <t>03-2019-00897</t>
  </si>
  <si>
    <t>00331100</t>
  </si>
  <si>
    <t>Salus University</t>
  </si>
  <si>
    <t>03-2019-00881</t>
  </si>
  <si>
    <t>00343000</t>
  </si>
  <si>
    <t>Columbia College</t>
  </si>
  <si>
    <t>04-2019-00368</t>
  </si>
  <si>
    <t>00343200</t>
  </si>
  <si>
    <t>Erskine College</t>
  </si>
  <si>
    <t>04-2019-00355</t>
  </si>
  <si>
    <t>00344000</t>
  </si>
  <si>
    <t>Newberry College</t>
  </si>
  <si>
    <t>04-2019-00182</t>
  </si>
  <si>
    <t>00356200</t>
  </si>
  <si>
    <t>Dallas Theological Seminary</t>
  </si>
  <si>
    <t>06-2019-00704</t>
  </si>
  <si>
    <t>00358600</t>
  </si>
  <si>
    <t>Lubbock Christian University</t>
  </si>
  <si>
    <t>06-2019-00730</t>
  </si>
  <si>
    <t>00359100</t>
  </si>
  <si>
    <t>McMurry University</t>
  </si>
  <si>
    <t>06-2019-00698</t>
  </si>
  <si>
    <t>00361300</t>
  </si>
  <si>
    <t>Southern Methodist University</t>
  </si>
  <si>
    <t>06-2019-00726</t>
  </si>
  <si>
    <t>00367100</t>
  </si>
  <si>
    <t>Dixie State University</t>
  </si>
  <si>
    <t>08-2019-03979</t>
  </si>
  <si>
    <t>00367500</t>
  </si>
  <si>
    <t>University of Utah</t>
  </si>
  <si>
    <t>00367700</t>
  </si>
  <si>
    <t>Utah State University</t>
  </si>
  <si>
    <t>00367800</t>
  </si>
  <si>
    <t>00369300</t>
  </si>
  <si>
    <t>Southern Vermont College</t>
  </si>
  <si>
    <t>01-2019-01724</t>
  </si>
  <si>
    <t>03-2019-01057</t>
  </si>
  <si>
    <t>00376600</t>
  </si>
  <si>
    <t>Virginia Union University</t>
  </si>
  <si>
    <t>03-2019-00907</t>
  </si>
  <si>
    <t>00378500</t>
  </si>
  <si>
    <t>Pacific Lutheran University</t>
  </si>
  <si>
    <t>10-2019-03812</t>
  </si>
  <si>
    <t>00379400</t>
  </si>
  <si>
    <t>Saint Martin's University</t>
  </si>
  <si>
    <t>10-2019-03815</t>
  </si>
  <si>
    <t>00380900</t>
  </si>
  <si>
    <t>Bluefield State College</t>
  </si>
  <si>
    <t>03-2019-00890</t>
  </si>
  <si>
    <t>00381000</t>
  </si>
  <si>
    <t>Concord University</t>
  </si>
  <si>
    <t>00381200</t>
  </si>
  <si>
    <t>Fairmont State University</t>
  </si>
  <si>
    <t>00381500</t>
  </si>
  <si>
    <t>Marshall University</t>
  </si>
  <si>
    <t>00382200</t>
  </si>
  <si>
    <t>00382300</t>
  </si>
  <si>
    <t>West Liberty University</t>
  </si>
  <si>
    <t>00382600</t>
  </si>
  <si>
    <t>West Virginia State University</t>
  </si>
  <si>
    <t>00382700</t>
  </si>
  <si>
    <t>West Virginia University</t>
  </si>
  <si>
    <t>00382800</t>
  </si>
  <si>
    <t>West Virginia University - Parkersburg</t>
  </si>
  <si>
    <t>00393900</t>
  </si>
  <si>
    <t>Inter American University of Puerto Rico - Aguadilla Campus</t>
  </si>
  <si>
    <t>02-2019-01586</t>
  </si>
  <si>
    <t>00448400</t>
  </si>
  <si>
    <t>John F. Kennedy University</t>
  </si>
  <si>
    <t>09-2019-02429</t>
  </si>
  <si>
    <t>00456800</t>
  </si>
  <si>
    <t>Midstate College</t>
  </si>
  <si>
    <t>05-2019-01662</t>
  </si>
  <si>
    <t>00464100</t>
  </si>
  <si>
    <t>Dunwoody College of Technology</t>
  </si>
  <si>
    <t>05-2019-01696</t>
  </si>
  <si>
    <t>00522000</t>
  </si>
  <si>
    <t>Salt Lake Community College</t>
  </si>
  <si>
    <t>00563800</t>
  </si>
  <si>
    <t>Downey Adult School</t>
  </si>
  <si>
    <t>09-2019-02453</t>
  </si>
  <si>
    <t>00680700</t>
  </si>
  <si>
    <t>Community College of Beaver County</t>
  </si>
  <si>
    <t>03-2019-00861</t>
  </si>
  <si>
    <t>00710700</t>
  </si>
  <si>
    <t>02-2019-01585</t>
  </si>
  <si>
    <t>00711300</t>
  </si>
  <si>
    <t>Arizona Christian University</t>
  </si>
  <si>
    <t>09-2019-02418</t>
  </si>
  <si>
    <t>00728900</t>
  </si>
  <si>
    <t>08-2019-00001</t>
  </si>
  <si>
    <t>08-2018-93931</t>
  </si>
  <si>
    <t>00748400</t>
  </si>
  <si>
    <t>Newbury College</t>
  </si>
  <si>
    <t>01-2019-01687</t>
  </si>
  <si>
    <t>00748600</t>
  </si>
  <si>
    <t>New England Institute of Art (The)</t>
  </si>
  <si>
    <t>01-2017-81239</t>
  </si>
  <si>
    <t>06-2018-90525</t>
  </si>
  <si>
    <t>00905400</t>
  </si>
  <si>
    <t>West Virginia Northern Community College</t>
  </si>
  <si>
    <t>00952300</t>
  </si>
  <si>
    <t>07-2019-02478</t>
  </si>
  <si>
    <t>00989600</t>
  </si>
  <si>
    <t>Oakton Community College</t>
  </si>
  <si>
    <t>05-2019-01495</t>
  </si>
  <si>
    <t>01005600</t>
  </si>
  <si>
    <t>Aiken Technical College</t>
  </si>
  <si>
    <t>04-2019-00201</t>
  </si>
  <si>
    <t>01017600</t>
  </si>
  <si>
    <t>Westmoreland County Community College</t>
  </si>
  <si>
    <t>03-2019-00837</t>
  </si>
  <si>
    <t>01124500</t>
  </si>
  <si>
    <t>West Virginia School of Osteopathic Medicine</t>
  </si>
  <si>
    <t>01138500</t>
  </si>
  <si>
    <t>College of the Atlantic</t>
  </si>
  <si>
    <t>01-2019-01734</t>
  </si>
  <si>
    <t>01205900</t>
  </si>
  <si>
    <t>Trinity Bible College and Graduate School</t>
  </si>
  <si>
    <t>08-2019-03990</t>
  </si>
  <si>
    <t>01230900</t>
  </si>
  <si>
    <t>University of Western States</t>
  </si>
  <si>
    <t>10-2019-03814</t>
  </si>
  <si>
    <t>05-2019-01681</t>
  </si>
  <si>
    <t>02053000</t>
  </si>
  <si>
    <t>Liberty University</t>
  </si>
  <si>
    <t>03-2019-00866</t>
  </si>
  <si>
    <t>02083900</t>
  </si>
  <si>
    <t>Northern New Mexico College</t>
  </si>
  <si>
    <t>06-2019-00716</t>
  </si>
  <si>
    <t>02131600</t>
  </si>
  <si>
    <t>02-2019-01534</t>
  </si>
  <si>
    <t>02254000</t>
  </si>
  <si>
    <t>New England Culinary Institute</t>
  </si>
  <si>
    <t>01-2019-01681</t>
  </si>
  <si>
    <t>02260500</t>
  </si>
  <si>
    <t>Summit Academy Opportunities Industrialization Center</t>
  </si>
  <si>
    <t>05-2019-01694</t>
  </si>
  <si>
    <t>02-2019-01754</t>
  </si>
  <si>
    <t>02272700</t>
  </si>
  <si>
    <t>Columbiana County Vocational School District</t>
  </si>
  <si>
    <t>05-2019-01667</t>
  </si>
  <si>
    <t>07-2019-02482</t>
  </si>
  <si>
    <t>02287800</t>
  </si>
  <si>
    <t>National Tractor Trailer School</t>
  </si>
  <si>
    <t>02-2019-01568</t>
  </si>
  <si>
    <t>03-2017-80204</t>
  </si>
  <si>
    <t>09-2016-71114</t>
  </si>
  <si>
    <t>02497500</t>
  </si>
  <si>
    <t>Clinton Technical School</t>
  </si>
  <si>
    <t>07-2019-02591</t>
  </si>
  <si>
    <t>05-2019-02022</t>
  </si>
  <si>
    <t>02532200</t>
  </si>
  <si>
    <t>Lac Courte Oreilles Ojibwe College</t>
  </si>
  <si>
    <t>05-2019-01861</t>
  </si>
  <si>
    <t>02552300</t>
  </si>
  <si>
    <t>Colegio Mayor de Tecnologia</t>
  </si>
  <si>
    <t>02-2019-01536</t>
  </si>
  <si>
    <t>03077200</t>
  </si>
  <si>
    <t>Paul Mitchell the School Missouri Columbia</t>
  </si>
  <si>
    <t>07-2019-02625</t>
  </si>
  <si>
    <t>Paul Mitchell the School - Little Rock</t>
  </si>
  <si>
    <t>03296300</t>
  </si>
  <si>
    <t>03-2018-90698</t>
  </si>
  <si>
    <t>04-2017-83183</t>
  </si>
  <si>
    <t>05-2019-01465</t>
  </si>
  <si>
    <t>02-2019-01550</t>
  </si>
  <si>
    <t>03570500</t>
  </si>
  <si>
    <t>Northpoint Bible College</t>
  </si>
  <si>
    <t>01-2019-01699</t>
  </si>
  <si>
    <t>03650600</t>
  </si>
  <si>
    <t>PC Age</t>
  </si>
  <si>
    <t>02-2019-01749</t>
  </si>
  <si>
    <t>04-2019-00503</t>
  </si>
  <si>
    <t>06-2017-83709</t>
  </si>
  <si>
    <t>03957300</t>
  </si>
  <si>
    <t>Blue Ridge Community and Technical College</t>
  </si>
  <si>
    <t>03960300</t>
  </si>
  <si>
    <t>New River Community and Technical College</t>
  </si>
  <si>
    <t>Hands On Therapy</t>
  </si>
  <si>
    <t>03985300</t>
  </si>
  <si>
    <t>CDA Technical Institute</t>
  </si>
  <si>
    <t>04-2019-00516</t>
  </si>
  <si>
    <t>04038500</t>
  </si>
  <si>
    <t>Pierpont Community &amp; Technical College</t>
  </si>
  <si>
    <t>04041400</t>
  </si>
  <si>
    <t>Mountwest Community and Technical College</t>
  </si>
  <si>
    <t>04065300</t>
  </si>
  <si>
    <t>Roseman University of Health Sciences</t>
  </si>
  <si>
    <t>09-2019-02407</t>
  </si>
  <si>
    <t>05-2019-01969</t>
  </si>
  <si>
    <t>04120400</t>
  </si>
  <si>
    <t>Paul Mitchell The School Miami</t>
  </si>
  <si>
    <t>04-2019-00195</t>
  </si>
  <si>
    <t>04128400</t>
  </si>
  <si>
    <t>Miami Regional University</t>
  </si>
  <si>
    <t>04-2019-00483</t>
  </si>
  <si>
    <t>04132600</t>
  </si>
  <si>
    <t>Davines Professional Academy of Beauty and Business</t>
  </si>
  <si>
    <t>07-2019-02561</t>
  </si>
  <si>
    <t>04161800</t>
  </si>
  <si>
    <t>Brandman University</t>
  </si>
  <si>
    <t>04178700</t>
  </si>
  <si>
    <t>Atelier Esthetique Institute of Esthetics</t>
  </si>
  <si>
    <t>02-2018-01477</t>
  </si>
  <si>
    <t>Woodruff Medical and Wellness Training</t>
  </si>
  <si>
    <t>04-2019-00295</t>
  </si>
  <si>
    <t>07-2019-02639</t>
  </si>
  <si>
    <t>04254200</t>
  </si>
  <si>
    <t>Inter American University of Puerto Rico San Germán Campus</t>
  </si>
  <si>
    <t>01282300</t>
  </si>
  <si>
    <t>Pat Goins Ruston Beauty School</t>
  </si>
  <si>
    <t>06-2019-9-1983</t>
  </si>
  <si>
    <t>05-2019-9-1991</t>
  </si>
  <si>
    <t>02283800</t>
  </si>
  <si>
    <t>Beauty Schools of America</t>
  </si>
  <si>
    <t>04-2019-9-1999</t>
  </si>
  <si>
    <t>03275300</t>
  </si>
  <si>
    <t>Cosmetology Career Institute</t>
  </si>
  <si>
    <t>06-2016-6-2005</t>
  </si>
  <si>
    <t>03944300</t>
  </si>
  <si>
    <t>Massage Therapy Training Institute</t>
  </si>
  <si>
    <t>06-2017-7-2001</t>
  </si>
  <si>
    <t>00668600</t>
  </si>
  <si>
    <t>University of Ottawa</t>
  </si>
  <si>
    <t>11-2020-0-9214</t>
  </si>
  <si>
    <t>00671300</t>
  </si>
  <si>
    <t>Uppsala University</t>
  </si>
  <si>
    <t>11-2019-0-9204</t>
  </si>
  <si>
    <t>11-2019-0-9203</t>
  </si>
  <si>
    <t>01008900</t>
  </si>
  <si>
    <t>Royal Central School of Speech and Drama (The)</t>
  </si>
  <si>
    <t>11-2019-0-9168</t>
  </si>
  <si>
    <t>11-2019-0-9208</t>
  </si>
  <si>
    <t>01069200</t>
  </si>
  <si>
    <t>University of Queensland (The)</t>
  </si>
  <si>
    <t>11-2019-0-9206</t>
  </si>
  <si>
    <t>02310500</t>
  </si>
  <si>
    <t>De Montfort University</t>
  </si>
  <si>
    <t>11-2019-0-9076</t>
  </si>
  <si>
    <t>03078700</t>
  </si>
  <si>
    <t>Universita Commerciale Luigi Bocconi</t>
  </si>
  <si>
    <t>11-2019-0-9211</t>
  </si>
  <si>
    <t>03085100</t>
  </si>
  <si>
    <t>University of Wolverhampton</t>
  </si>
  <si>
    <t>11-2019-0-9046</t>
  </si>
  <si>
    <t>03100000</t>
  </si>
  <si>
    <t>University of Adelaide (The)</t>
  </si>
  <si>
    <t>11-2019-0-9163</t>
  </si>
  <si>
    <t>03518300</t>
  </si>
  <si>
    <t>European Graduate School (EGS)</t>
  </si>
  <si>
    <t>11-2019-0-9213</t>
  </si>
  <si>
    <t>11-2019-0-9202</t>
  </si>
  <si>
    <t>Abertay University</t>
  </si>
  <si>
    <t>03776500</t>
  </si>
  <si>
    <t>Universidad De La Salle Bajio, A.C.</t>
  </si>
  <si>
    <t>11-2019-0-9205</t>
  </si>
  <si>
    <t>04128600</t>
  </si>
  <si>
    <t>University of Worcester</t>
  </si>
  <si>
    <t>11-2019-0-9115</t>
  </si>
  <si>
    <t>04231600</t>
  </si>
  <si>
    <t>University of Johannesburg</t>
  </si>
  <si>
    <t>11-2019-0-9207</t>
  </si>
  <si>
    <t>00100900</t>
  </si>
  <si>
    <t>Auburn University</t>
  </si>
  <si>
    <t>02090200</t>
  </si>
  <si>
    <t>Triangle Tech</t>
  </si>
  <si>
    <t>03-2019-00853</t>
  </si>
  <si>
    <t>02158800</t>
  </si>
  <si>
    <t>Don Roberts Beauty School</t>
  </si>
  <si>
    <t>05-2019-91442</t>
  </si>
  <si>
    <t>02581100</t>
  </si>
  <si>
    <t>Claremore Beauty College</t>
  </si>
  <si>
    <t>06-2018-90568</t>
  </si>
  <si>
    <t>03087200</t>
  </si>
  <si>
    <t>Moler Barber College of Hair Styling</t>
  </si>
  <si>
    <t>08-2019-00004</t>
  </si>
  <si>
    <t>04183700</t>
  </si>
  <si>
    <t>Healing Arts Institute</t>
  </si>
  <si>
    <t>08-2019-03958</t>
  </si>
  <si>
    <t>Saint Elizabeth University</t>
  </si>
  <si>
    <t>Link to FPRD</t>
  </si>
  <si>
    <t>https://studentaid.gov/sites/default/files/fsawg/datacenter/library/FPRD/allen-school-ny03358320200306fprdredacted.pdf</t>
  </si>
  <si>
    <t>https://studentaid.gov/sites/default/files/fsawg/datacenter/library/FPRD/arizona-western-college-az00107120200304fprdredacted.pdf</t>
  </si>
  <si>
    <t>https://studentaid.gov/sites/default/files/fsawg/datacenter/library/FPRD/ashland-county-west-holmes-career-center-oh0311700020190410fprdredacted.pdf</t>
  </si>
  <si>
    <t>https://studentaid.gov/sites/default/files/fsawg/datacenter/library/FPRD/atlanta-institute-of-music-and-media-ga0310450020200218fprdredacted.pdf</t>
  </si>
  <si>
    <t>https://studentaid.gov/sites/default/files/fsawg/datacenter/library/FPRD/azure-college-fl042166020200309fprdredacted.pdf</t>
  </si>
  <si>
    <t>https://studentaid.gov/sites/default/files/fsawg/datacenter/library/FPRD/bakersfield-college-ca00111820191015fprdredacted.pdf</t>
  </si>
  <si>
    <t>https://studentaid.gov/sites/default/files/fsawg/datacenter/library/FPRD/brookdale-community-college-nj00840420191218fprdredacted.pdf</t>
  </si>
  <si>
    <t>https://studentaid.gov/sites/default/files/fsawg/datacenter/library/FPRD/bryan-university-mo0306630020191004fprdredacted.pdf</t>
  </si>
  <si>
    <t>https://studentaid.gov/sites/default/files/fsawg/datacenter/library/FPRD/capitol-city-careers-tx02294820200123fprdredacted.pdf</t>
  </si>
  <si>
    <t>https://studentaid.gov/sites/default/files/fsawg/datacenter/library/FPRD/capitol-city-trade-and-technical-school-tx02074120200202fprd.pdf</t>
  </si>
  <si>
    <t>https://studentaid.gov/sites/default/files/fsawg/datacenter/library/FPRD/carlow-university-pa003303100219fprdredacted.pdf</t>
  </si>
  <si>
    <t>https://studentaid.gov/sites/default/files/fsawg/datacenter/library/FPRD/central-arizona-college-az00728303102020fprdredacted.pdf</t>
  </si>
  <si>
    <t>https://studentaid.gov/sites/default/files/fsawg/datacenter/library/FPRD/central-maine-community-college-me00527620191129fprdredacted.pdf</t>
  </si>
  <si>
    <t>https://studentaid.gov/sites/default/files/fsawg/datacenter/library/FPRD/central-wyoming-college-wy0072890020191004fprdredacted.pdf</t>
  </si>
  <si>
    <t>https://studentaid.gov/sites/default/files/fsawg/datacenter/library/FPRD/charles-of-italy-beauty-college-az0228050020200306fprdredacted.pdf</t>
  </si>
  <si>
    <t>https://studentaid.gov/sites/default/files/fsawg/datacenter/library/FPRD/cheyney-university-of-pa003317020200413fprdredacted.pdf</t>
  </si>
  <si>
    <t>https://studentaid.gov/sites/default/files/fsawg/datacenter/library/FPRD/coker-college0034270020191017fprdredacted.pdf</t>
  </si>
  <si>
    <t>https://studentaid.gov/sites/default/files/fsawg/datacenter/library/FPRD/dade-medical-college-fl0383230020191021fprdredacted.pdf</t>
  </si>
  <si>
    <t>https://studentaid.gov/sites/default/files/fsawg/datacenter/library/FPRD/dean-college-ma00214420191125fprdredacted.pdf</t>
  </si>
  <si>
    <t>https://studentaid.gov/sites/default/files/fsawg/datacenter/library/FPRD/eastern-va-career-college-va03654300120191203fprdredacted.pdf</t>
  </si>
  <si>
    <t>https://studentaid.gov/sites/default/files/fsawg/datacenter/library/FPRD/eastern-west-virginia-ctc-pa041190020200114fprdredacted.pdf</t>
  </si>
  <si>
    <t>https://studentaid.gov/sites/default/files/fsawg/datacenter/library/FPRD/edp-university-of-puerto-rico-pr02165120191223fprdredacted.pdf</t>
  </si>
  <si>
    <t>https://studentaid.gov/sites/default/files/fsawg/datacenter/library/FPRD/essex-county-college-nj00710720191125fprdredacted.pdf</t>
  </si>
  <si>
    <t>https://studentaid.gov/sites/default/files/fsawg/datacenter/library/FPRD/fairview-academy-oh0302710020191002fprdredacted.pdf</t>
  </si>
  <si>
    <t>https://studentaid.gov/sites/default/files/fsawg/datacenter/library/FPRD/faith-theological-seminary-md0366730020191125fprdredacted.pdf</t>
  </si>
  <si>
    <t>https://studentaid.gov/sites/default/files/fsawg/datacenter/library/FPRD/florida-atlantic-university-fl0014810020191112fprdredacted.pdf</t>
  </si>
  <si>
    <t>https://studentaid.gov/sites/default/files/fsawg/datacenter/library/FPRD/florida-education-institute-fl03627600020201207fprdredacted.pdf</t>
  </si>
  <si>
    <t>https://studentaid.gov/sites/default/files/fsawg/datacenter/library/FPRD/fuller-theological-seminary-ca001200020200218redacted.pdf</t>
  </si>
  <si>
    <t>https://studentaid.gov/sites/default/files/fsawg/datacenter/library/FPRD/grace-international-beauty-school-ny04223220191126fprdredacted.pdf</t>
  </si>
  <si>
    <t>https://studentaid.gov/sites/default/files/fsawg/datacenter/library/FPRD/grace-university-ne0025470020200213fprdredacted.pdf</t>
  </si>
  <si>
    <t>https://studentaid.gov/sites/default/files/fsawg/datacenter/library/FPRD/gratz-college-pa0040580020200113fprdredacted.pdf</t>
  </si>
  <si>
    <t>https://studentaid.gov/sites/default/files/fsawg/datacenter/library/FPRD/hands-on-therapy-tx0397030020200311fprdredacted.pdf</t>
  </si>
  <si>
    <t>https://studentaid.gov/sites/default/files/fsawg/datacenter/library/FPRD/international-business-college-pa0045720200327fprdredacted.pdf</t>
  </si>
  <si>
    <t>https://studentaid.gov/sites/default/files/fsawg/datacenter/library/FPRD/kings-university-tx03516311220190121fprdredacted.pdf</t>
  </si>
  <si>
    <t>https://studentaid.gov/sites/default/files/fsawg/datacenter/library/FPRD/lancaster-school-of-cosmetology-pa0221270020200311fprdredacted.pdf</t>
  </si>
  <si>
    <t>https://studentaid.gov/sites/default/files/fsawg/datacenter/library/FPRD/margarets-hair-academy-ar03254320191211fprdredacted.pdf</t>
  </si>
  <si>
    <t>https://studentaid.gov/sites/default/files/fsawg/datacenter/library/FPRD/moler-barber-college-ca02185820200224fprdredacted.pdf</t>
  </si>
  <si>
    <t>https://studentaid.gov/sites/default/files/fsawg/datacenter/library/FPRD/montgomery-county-cc-pa0044520020200320fprdredacted.pdf</t>
  </si>
  <si>
    <t>https://studentaid.gov/sites/default/files/fsawg/datacenter/library/FPRD/morris-college-sc00343490020191018fprdredacted.pdf</t>
  </si>
  <si>
    <t>https://studentaid.gov/sites/default/files/fsawg/datacenter/library/FPRD/moto-ring-technical-training-institute-ma031152002020218fprdredacted.pdf</t>
  </si>
  <si>
    <t>https://studentaid.gov/sites/default/files/fsawg/datacenter/library/FPRD/mount-hood-community-college-or00320420191226fprdredacted.pdf</t>
  </si>
  <si>
    <t>https://studentaid.gov/sites/default/files/fsawg/datacenter/library/FPRD/mount-ida-college-ma00219303062020fprdredacted.pdf</t>
  </si>
  <si>
    <t>https://studentaid.gov/sites/default/files/fsawg/datacenter/library/FPRD/northeast-wisconsin-technical-college-wi00530120200117fprd.pdf</t>
  </si>
  <si>
    <t>https://studentaid.gov/sites/default/files/fsawg/datacenter/library/FPRD/ohio-college-of-massotherapy-oh031630020200116fprdredacted.pdf</t>
  </si>
  <si>
    <t>https://studentaid.gov/sites/default/files/fsawg/datacenter/library/FPRD/ohio-technical-college-oh0117450020191018fprdredacted.pdf</t>
  </si>
  <si>
    <t>https://studentaid.gov/sites/default/files/fsawg/datacenter/library/FPRD/pinnacle-career-institute-mo0104050020200110fprdredacted.pdf</t>
  </si>
  <si>
    <t>https://studentaid.gov/sites/default/files/fsawg/datacenter/library/FPRD/post-university-ct0014020201028fprdredacted.pdf</t>
  </si>
  <si>
    <t>https://studentaid.gov/sites/default/files/fsawg/datacenter/library/FPRD/sacramento-city-college-ca00123320200211fprdredacted.pdf</t>
  </si>
  <si>
    <t>https://studentaid.gov/sites/default/files/fsawg/datacenter/library/FPRD/salisbury-university-md0020910020200122fprdredacted.pdf</t>
  </si>
  <si>
    <t>https://studentaid.gov/sites/default/files/fsawg/datacenter/library/FPRD/shepherd-university-wv0038220020200305fprdredacted.pdf</t>
  </si>
  <si>
    <t>https://studentaid.gov/sites/default/files/fsawg/datacenter/library/FPRD/shippensburg-university-pa00332600fprd20191118fprdredacted.pdf</t>
  </si>
  <si>
    <t>https://studentaid.gov/sites/default/files/fsawg/datacenter/library/FPRD/south-louisiana-community-college-la03956320200312fprdredacted.pdf</t>
  </si>
  <si>
    <t>https://studentaid.gov/sites/default/files/fsawg/datacenter/library/FPRD/south-suburban-college-of-cook-county001769fprdredacted.pdf</t>
  </si>
  <si>
    <t>https://studentaid.gov/sites/default/files/fsawg/datacenter/library/FPRD/south-university-ga01303920191217fprdredacted.pdf</t>
  </si>
  <si>
    <t>https://studentaid.gov/sites/default/files/fsawg/datacenter/library/FPRD/southeast-arkansas-college-ar00570720200226fprdredacted.pdf</t>
  </si>
  <si>
    <t>https://studentaid.gov/sites/default/files/fsawg/datacenter/library/FPRD/southern-utah-university0036780020200214fprdredacted.pdf</t>
  </si>
  <si>
    <t>https://studentaid.gov/sites/default/files/fsawg/datacenter/library/FPRD/southside-college-of-health-sciences-va01274420201202fprdredacted.pdf</t>
  </si>
  <si>
    <t>https://studentaid.gov/sites/default/files/fsawg/datacenter/library/FPRD/southwest-institute-of-technology-tx02093620200220fprdredacted.pdf</t>
  </si>
  <si>
    <t>https://studentaid.gov/sites/default/files/fsawg/datacenter/library/FPRD/southwestern-christian-university-ok0031800003062020fprdredacted.pdf</t>
  </si>
  <si>
    <t>https://studentaid.gov/sites/default/files/fsawg/datacenter/library/FPRD/trend-barber-college-tx0371430020191118fprdredacted.pdf</t>
  </si>
  <si>
    <t>https://studentaid.gov/sites/default/files/fsawg/datacenter/library/FPRD/unity-cosmetology-college-il0417080020191024fprdredacted.pdf</t>
  </si>
  <si>
    <t>https://studentaid.gov/sites/default/files/fsawg/datacenter/library/FPRD/universal-therapeutic-massage-institute-nm0343030020191018fprdredacted.pdf</t>
  </si>
  <si>
    <t>https://studentaid.gov/sites/default/files/fsawg/datacenter/library/FPRD/university-of-dayton-oh00312720190317fprdredacted.pdf</t>
  </si>
  <si>
    <t>https://studentaid.gov/sites/default/files/fsawg/datacenter/library/FPRD/university-of-north-carolina-charlotte-nc0029750020191120fprdredacted.pdf</t>
  </si>
  <si>
    <t>https://studentaid.gov/sites/default/files/fsawg/datacenter/library/FPRD/university-of-richmond-va00374420200110fprdredacted.pdf</t>
  </si>
  <si>
    <t>https://studentaid.gov/sites/default/files/fsawg/datacenter/library/FPRD/university-of-saskatchewan-canada0221920200206fprdredacted.pdf</t>
  </si>
  <si>
    <t>https://studentaid.gov/sites/default/files/fsawg/datacenter/library/FPRD/university-of-southampton-england00839920200109fprdredacted.pdf</t>
  </si>
  <si>
    <t>https://studentaid.gov/sites/default/files/fsawg/datacenter/library/FPRD/vance-granville-community-college-nc0099030020200128fprdredacted.pdf</t>
  </si>
  <si>
    <t>https://studentaid.gov/sites/default/files/fsawg/datacenter/library/FPRD/velvet-touch-academy-of-cosmetology-id04194820200205fprdredacted.pdf</t>
  </si>
  <si>
    <t>https://studentaid.gov/sites/default/files/fsawg/datacenter/library/FPRD/vincennes-university-in0018430020191002fprdredacted.pdf</t>
  </si>
  <si>
    <t>https://studentaid.gov/sites/default/files/fsawg/datacenter/library/FPRD/wake-technical-community-college-nc0048440020200116fprdredacted.pdf</t>
  </si>
  <si>
    <t>https://studentaid.gov/sites/default/files/fsawg/datacenter/library/FPRD/west-los-angeles-college-ca008596020201008fprdredacted.pdf</t>
  </si>
  <si>
    <t>https://studentaid.gov/sites/default/files/fsawg/datacenter/library/FPRD/wichita-state-university-ks0019500020200219fprdredacted.pdf</t>
  </si>
  <si>
    <t>Capital City Trade And Technical School</t>
  </si>
  <si>
    <t>https://studentaid.gov/sites/default/files/fsawg/datacenter/library/FPRD/fremont-college-ca03039920191007fprdredacted.pdf</t>
  </si>
  <si>
    <t>https://studentaid.gov/sites/default/files/fsawg/datacenter/library/FPRD/my-computer-career-com-nc0420650020200218fprdredacted.pdf</t>
  </si>
  <si>
    <t>https://studentaid.gov/sites/default/files/fsawg/datacenter/library/FPRD/saint-elizabeth-university-nj00260020200221fprdredacted.pdf</t>
  </si>
  <si>
    <t>https://studentaid.gov/sites/default/files/fsawg/datacenter/library/FPRD/Aviation-Institute-of-Maintenance-VA_038834_09102020FPRDRedacted.pdf</t>
  </si>
  <si>
    <t>Manassas</t>
  </si>
  <si>
    <t>2015-4-11-29136</t>
  </si>
  <si>
    <t>https://studentaid.gov/sites/default/files/fsawg/datacenter/library/FPRD/Baton-Rouge-General-Medical-Center-LA02335709182020FPRDRedacted.pdf</t>
  </si>
  <si>
    <t>Baton Rouge</t>
  </si>
  <si>
    <t>2018-3-06-29861</t>
  </si>
  <si>
    <t>https://studentaid.gov/sites/default/files/fsawg/datacenter/library/FPRD/Beckfield-College-KY02491109152020FPRDRedacted.pdf</t>
  </si>
  <si>
    <t>02117400</t>
  </si>
  <si>
    <t>Beck School of Practical Nursing</t>
  </si>
  <si>
    <t>Red Bud</t>
  </si>
  <si>
    <t>2013-4-07-28415</t>
  </si>
  <si>
    <t>https://studentaid.gov/sites/default/files/fsawg/datacenter/library/FPRD/Calvin-University-MI00224109032020FPRDRedacted.pdf</t>
  </si>
  <si>
    <t>00224100</t>
  </si>
  <si>
    <t>Calvin University</t>
  </si>
  <si>
    <t>Grand Rapids</t>
  </si>
  <si>
    <t>2020-1-03-30103</t>
  </si>
  <si>
    <t>https://studentaid.gov/sites/default/files/fsawg/datacenter/library/FPRD/Caribbean-University-PR01252509042020FPRDRedacted.pdf</t>
  </si>
  <si>
    <t>Bayamon</t>
  </si>
  <si>
    <t>2019-1-02-29939</t>
  </si>
  <si>
    <t>https://studentaid.gov/sites/default/files/fsawg/datacenter/library/FPRD/Center-for-Employment-Training-CA02332809082020FPRDRedacted.pdf</t>
  </si>
  <si>
    <t>San Jose</t>
  </si>
  <si>
    <t>2017-2-09-29553</t>
  </si>
  <si>
    <t>https://studentaid.gov/sites/default/files/fsawg/datacenter/library/FPRD/Chesapeake-CollegeMD004650090120FPRDRedacted.pdf</t>
  </si>
  <si>
    <t>00465000</t>
  </si>
  <si>
    <t>Chesapeake College</t>
  </si>
  <si>
    <t>Wye Mills</t>
  </si>
  <si>
    <t>2020-1-03-30124</t>
  </si>
  <si>
    <t>https://studentaid.gov/sites/default/files/fsawg/datacenter/library/FPRD/Clackamas-Community-College-OR00487809032020FPRDRedacted.pdf</t>
  </si>
  <si>
    <t>00487800</t>
  </si>
  <si>
    <t>Clackamas Community College</t>
  </si>
  <si>
    <t>Oregon City</t>
  </si>
  <si>
    <t>2019-4-10-30054</t>
  </si>
  <si>
    <t>https://studentaid.gov/sites/default/files/fsawg/datacenter/library/FPRD/College-of-Westchester-NY00520809182020FPRDRedacted.pdf</t>
  </si>
  <si>
    <t>00520800</t>
  </si>
  <si>
    <t>College of Westchester (The)</t>
  </si>
  <si>
    <t>White Plains</t>
  </si>
  <si>
    <t>2019-4-02-30057</t>
  </si>
  <si>
    <t>https://studentaid.gov/sites/default/files/fsawg/datacenter/library/FPRD/Columbia-College-MO0024560009032020FPRDRedacted.pdf</t>
  </si>
  <si>
    <t>00245600</t>
  </si>
  <si>
    <t>Columbia</t>
  </si>
  <si>
    <t>2019-4-07-30070</t>
  </si>
  <si>
    <t>https://studentaid.gov/sites/default/files/fsawg/datacenter/library/FPRD/Columbia-College-VA-04127309032020FPRDRedacted.pdf</t>
  </si>
  <si>
    <t>04127300</t>
  </si>
  <si>
    <t>Vienna</t>
  </si>
  <si>
    <t>2016-1-03-29193</t>
  </si>
  <si>
    <t>https://studentaid.gov/sites/default/files/fsawg/datacenter/library/FPRD/Cuyamac-College-CA02111309032020FPRDRedacted.pdf</t>
  </si>
  <si>
    <t>02111300</t>
  </si>
  <si>
    <t>Cuyamaca College</t>
  </si>
  <si>
    <t>El Cajon</t>
  </si>
  <si>
    <t>2019-4-09-30079</t>
  </si>
  <si>
    <t>https://studentaid.gov/sites/default/files/fsawg/datacenter/library/FPRD/Empire-Beauty-Schools-NH0086450009022020FPRDRedacted.pdf</t>
  </si>
  <si>
    <t>Hookset</t>
  </si>
  <si>
    <t>2016-4-07-29421</t>
  </si>
  <si>
    <t>https://studentaid.gov/sites/default/files/fsawg/datacenter/library/FPRD/Florida-Coastal-School-of-Law-FL03374309102020FPRDRedacted.pdf</t>
  </si>
  <si>
    <t>Jacksonville</t>
  </si>
  <si>
    <t>2019-4-11-30066</t>
  </si>
  <si>
    <t>https://studentaid.gov/sites/default/files/fsawg/datacenter/library/FPRD/George-Mason-University003749VA092220FPRDRedacted.pdf</t>
  </si>
  <si>
    <t>00374900</t>
  </si>
  <si>
    <t>George Mason University</t>
  </si>
  <si>
    <t>Fairfax</t>
  </si>
  <si>
    <t>2019-4-03-30194</t>
  </si>
  <si>
    <t>https://studentaid.gov/sites/default/files/fsawg/datacenter/library/FPRD/HCI-College-FL0418260009042020FPRDRedacted.pdf</t>
  </si>
  <si>
    <t>West Palm Beach</t>
  </si>
  <si>
    <t>2018-2-04-29817</t>
  </si>
  <si>
    <t>https://studentaid.gov/sites/default/files/fsawg/datacenter/library/FPRD/Ideal-Beauty-Academy-KY0403870009022020FPRDRedacted.pdf</t>
  </si>
  <si>
    <t>04038700</t>
  </si>
  <si>
    <t>Ideal Beauty Academy</t>
  </si>
  <si>
    <t>Louisville</t>
  </si>
  <si>
    <t>2019-2-07-29983</t>
  </si>
  <si>
    <t>https://studentaid.gov/sites/default/files/fsawg/datacenter/library/FPRD/Imperial-Valley-College-CA00121409032020EDLRedacted.pdf</t>
  </si>
  <si>
    <t>00121400</t>
  </si>
  <si>
    <t>Imperial Valley College</t>
  </si>
  <si>
    <t>Imperial</t>
  </si>
  <si>
    <t>2020-2-09-30180</t>
  </si>
  <si>
    <t>https://studentaid.gov/sites/default/files/fsawg/datacenter/library/FPRD/Lenoir-Rhyne-University-NC00294109082020FPRDRedacted.pdf</t>
  </si>
  <si>
    <t>00294100</t>
  </si>
  <si>
    <t>Lenoir-Rhyne University</t>
  </si>
  <si>
    <t>Hickory</t>
  </si>
  <si>
    <t>2019-4-04-30053</t>
  </si>
  <si>
    <t>https://studentaid.gov/sites/default/files/fsawg/datacenter/library/FPRD/Manhattan-Institute-NY04166009182020FPRDRedacted.pdf</t>
  </si>
  <si>
    <t xml:space="preserve">Manhattan Institute </t>
  </si>
  <si>
    <t>New York</t>
  </si>
  <si>
    <t>2019-1-02-29933</t>
  </si>
  <si>
    <t>https://studentaid.gov/sites/default/files/fsawg/datacenter/library/FPRD/Manuel-and-Theresas-School-of-Hair-Design-TX0412550009082020FPRDRedacted.pdf</t>
  </si>
  <si>
    <t>04125500</t>
  </si>
  <si>
    <t>Manuel &amp; Theresa's School of Hair Design</t>
  </si>
  <si>
    <t>Bryan</t>
  </si>
  <si>
    <t>2019-4-07-30048</t>
  </si>
  <si>
    <t>https://studentaid.gov/sites/default/files/fsawg/datacenter/library/FPRD/Nuvani-Institute-TX03009409042020FPRDRedacted.pdf</t>
  </si>
  <si>
    <t>03009400</t>
  </si>
  <si>
    <t>Nuvani Institute</t>
  </si>
  <si>
    <t>San Antonio</t>
  </si>
  <si>
    <t>2017-2-06-29688</t>
  </si>
  <si>
    <t>https://studentaid.gov/sites/default/files/fsawg/datacenter/library/FPRD/Our-Lady-of-the-Lake-University-TX00359809212020FPRDRedacted.pdf</t>
  </si>
  <si>
    <t>00359800</t>
  </si>
  <si>
    <t>Our Lady of The Lake University</t>
  </si>
  <si>
    <t>2019-3-06-30017</t>
  </si>
  <si>
    <t>https://studentaid.gov/sites/default/files/fsawg/datacenter/library/FPRD/Paine-College-GA0015870009042020FPRDRedacted.pdf</t>
  </si>
  <si>
    <t>00158700</t>
  </si>
  <si>
    <t>Paine College</t>
  </si>
  <si>
    <t>Augusta</t>
  </si>
  <si>
    <t>2018-4-04-29913</t>
  </si>
  <si>
    <t>https://studentaid.gov/sites/default/files/fsawg/datacenter/library/FPRD/Payne-Theological-SeminaryOH01001709082020FPRDRedacted.pdf</t>
  </si>
  <si>
    <t>Wilberforce</t>
  </si>
  <si>
    <t>2020-1-05-30093</t>
  </si>
  <si>
    <t>https://studentaid.gov/sites/default/files/fsawg/datacenter/library/FPRD/Rappahannock-Community-College-VA00916009032020FPRDRedacted.pdf</t>
  </si>
  <si>
    <t>00916000</t>
  </si>
  <si>
    <t>Rappahannock Community College</t>
  </si>
  <si>
    <t>Glenns</t>
  </si>
  <si>
    <t>2019-1-03-29948</t>
  </si>
  <si>
    <t>https://studentaid.gov/sites/default/files/fsawg/datacenter/library/FPRD/Roanoke-College-VA00373600091120FPRDRedacted.pdf</t>
  </si>
  <si>
    <t>00373600</t>
  </si>
  <si>
    <t>Roanoke College</t>
  </si>
  <si>
    <t>Salem</t>
  </si>
  <si>
    <t>2020-1-03-30090</t>
  </si>
  <si>
    <t>https://studentaid.gov/sites/default/files/fsawg/datacenter/library/FPRD/Rose-State-College-OK00918509032020FPRDRedacted.pdf</t>
  </si>
  <si>
    <t>00918500</t>
  </si>
  <si>
    <t>Rose State College</t>
  </si>
  <si>
    <t>Midwest City</t>
  </si>
  <si>
    <t>2019-3-06-30047</t>
  </si>
  <si>
    <t>https://studentaid.gov/sites/default/files/fsawg/datacenter/library/FPRD/Saint-Ambrose-University0018890009032020FPRDNOPIIRedacted.pdf</t>
  </si>
  <si>
    <t>Davenport</t>
  </si>
  <si>
    <t>2019-3-07-30013</t>
  </si>
  <si>
    <t>https://studentaid.gov/sites/default/files/fsawg/datacenter/library/FPRD/Saint-Josephs-College-ME00205109032020FPRDRedacted.pdf</t>
  </si>
  <si>
    <t>00205100</t>
  </si>
  <si>
    <t>Saint Joseph's College</t>
  </si>
  <si>
    <t>Standish</t>
  </si>
  <si>
    <t>2019-1-02-29950</t>
  </si>
  <si>
    <t>https://studentaid.gov/sites/default/files/fsawg/datacenter/library/FPRD/Salon-Professional-Academy-TX04165809292020FPRDRedacted.pdf</t>
  </si>
  <si>
    <t>Salon Professional Academy</t>
  </si>
  <si>
    <t>Lewisville</t>
  </si>
  <si>
    <t>2019-4-06-30074</t>
  </si>
  <si>
    <t>https://studentaid.gov/sites/default/files/fsawg/datacenter/library/FPRD/SUNY-College-at-Buffalo-NY00284209252020FPRDRedacted.pdf</t>
  </si>
  <si>
    <t>00284200</t>
  </si>
  <si>
    <t>SUNY College at Buffalo</t>
  </si>
  <si>
    <t>Buffalo</t>
  </si>
  <si>
    <t>2019-4-02-30083</t>
  </si>
  <si>
    <t>https://studentaid.gov/sites/default/files/fsawg/datacenter/library/FPRD/Sweet-Briar-College-VA00374209032020FPRDRedacted.pdf</t>
  </si>
  <si>
    <t>Sweet Briar</t>
  </si>
  <si>
    <t>2019-3-03-30038</t>
  </si>
  <si>
    <t>https://studentaid.gov/sites/default/files/fsawg/datacenter/library/FPRD/Trend-Setters-Academy-of-Beauty-Culture-KY02251509032020FPRD09182020FPRDRedacted.pdf</t>
  </si>
  <si>
    <t>2019-4-07-30065</t>
  </si>
  <si>
    <t>https://studentaid.gov/sites/default/files/fsawg/datacenter/library/FPRD/University-of-Arkansas-at-Pine-Bluff-AR00108609032020FPRDRedacted.pdf</t>
  </si>
  <si>
    <t>00108600</t>
  </si>
  <si>
    <t>University of Arkansas at Pine Bluff</t>
  </si>
  <si>
    <t>2018-4-06-29881</t>
  </si>
  <si>
    <t>https://studentaid.gov/sites/default/files/fsawg/datacenter/library/FPRD/University-of-Louisville-KY00199909042020FPRDRedacted.pdf</t>
  </si>
  <si>
    <t>2019-4-06-30056</t>
  </si>
  <si>
    <t>https://studentaid.gov/sites/default/files/fsawg/datacenter/library/FPRD/University-of-Maryland-College-Park-MD00210309152020FPRDRedacted.pdf</t>
  </si>
  <si>
    <t>00210300</t>
  </si>
  <si>
    <t>University of Maryland, College Park</t>
  </si>
  <si>
    <t>College Park</t>
  </si>
  <si>
    <t>2020-1-03-30104</t>
  </si>
  <si>
    <t>https://studentaid.gov/sites/default/files/fsawg/datacenter/library/FPRD/University-of-the-Sciences-PA00335309022020FPRDRedacted.pdf</t>
  </si>
  <si>
    <t>00335300</t>
  </si>
  <si>
    <t>University of the Sciences in Philadelphia</t>
  </si>
  <si>
    <t>2020-1-03-30101</t>
  </si>
  <si>
    <t>https://studentaid.gov/sites/default/files/fsawg/datacenter/library/FPRD/Vanguard-College-of-Cosmetology-Metairie-LA02554809042020FPRDRedacted.pdf</t>
  </si>
  <si>
    <t>02554800</t>
  </si>
  <si>
    <t>Vanguard College of Cosmetology A Paul Mitchell Partner SchoolMetairie</t>
  </si>
  <si>
    <t>Metairie</t>
  </si>
  <si>
    <t>2018-4-06-29912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</si>
</sst>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0"/>
    <numFmt numFmtId="165" formatCode="00000000"/>
    <numFmt numFmtId="166" formatCode="mm/dd/yyyy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rgb="FF000000"/>
      <name val="Courier New"/>
      <family val="3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  <bgColor indexed="0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3" fillId="0" borderId="0" applyNumberFormat="0" applyFill="0" applyBorder="0" applyAlignment="0" applyProtection="0"/>
  </cellStyleXfs>
  <cellXfs count="95">
    <xf numFmtId="0" fontId="0" fillId="0" borderId="0" xfId="0"/>
    <xf numFmtId="0" fontId="3" fillId="0" borderId="0" xfId="0" applyFont="1"/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" fontId="1" fillId="0" borderId="4" xfId="0" quotePrefix="1" applyNumberFormat="1" applyFont="1" applyBorder="1"/>
    <xf numFmtId="0" fontId="1" fillId="0" borderId="5" xfId="0" applyFont="1" applyBorder="1"/>
    <xf numFmtId="0" fontId="1" fillId="0" borderId="7" xfId="0" applyFont="1" applyBorder="1"/>
    <xf numFmtId="0" fontId="1" fillId="0" borderId="0" xfId="0" applyFont="1" applyBorder="1"/>
    <xf numFmtId="0" fontId="1" fillId="0" borderId="7" xfId="0" quotePrefix="1" applyFont="1" applyBorder="1"/>
    <xf numFmtId="0" fontId="1" fillId="2" borderId="1" xfId="0" applyFont="1" applyFill="1" applyBorder="1" applyAlignment="1">
      <alignment wrapText="1"/>
    </xf>
    <xf numFmtId="49" fontId="1" fillId="2" borderId="2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0" borderId="10" xfId="0" applyFont="1" applyFill="1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" fontId="1" fillId="4" borderId="12" xfId="0" quotePrefix="1" applyNumberFormat="1" applyFont="1" applyFill="1" applyBorder="1" applyAlignment="1">
      <alignment horizontal="center" wrapText="1"/>
    </xf>
    <xf numFmtId="0" fontId="1" fillId="4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 wrapText="1"/>
    </xf>
    <xf numFmtId="0" fontId="1" fillId="0" borderId="15" xfId="0" applyFont="1" applyBorder="1"/>
    <xf numFmtId="0" fontId="1" fillId="0" borderId="16" xfId="0" applyFont="1" applyBorder="1"/>
    <xf numFmtId="0" fontId="1" fillId="0" borderId="18" xfId="0" applyFont="1" applyBorder="1"/>
    <xf numFmtId="0" fontId="1" fillId="0" borderId="18" xfId="0" quotePrefix="1" applyFont="1" applyBorder="1"/>
    <xf numFmtId="0" fontId="1" fillId="0" borderId="10" xfId="0" applyFont="1" applyBorder="1"/>
    <xf numFmtId="0" fontId="9" fillId="0" borderId="0" xfId="0" applyFont="1"/>
    <xf numFmtId="0" fontId="0" fillId="0" borderId="0" xfId="0" applyAlignment="1">
      <alignment vertical="top" wrapText="1"/>
    </xf>
    <xf numFmtId="0" fontId="8" fillId="5" borderId="20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 wrapText="1"/>
    </xf>
    <xf numFmtId="0" fontId="1" fillId="0" borderId="18" xfId="0" applyFont="1" applyBorder="1" applyAlignment="1">
      <alignment horizontal="left"/>
    </xf>
    <xf numFmtId="0" fontId="0" fillId="0" borderId="0" xfId="0" applyAlignment="1"/>
    <xf numFmtId="0" fontId="0" fillId="0" borderId="16" xfId="0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0" fillId="3" borderId="12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 wrapText="1"/>
    </xf>
    <xf numFmtId="0" fontId="10" fillId="3" borderId="14" xfId="0" applyFont="1" applyFill="1" applyBorder="1" applyAlignment="1">
      <alignment horizontal="center" wrapText="1"/>
    </xf>
    <xf numFmtId="0" fontId="11" fillId="6" borderId="22" xfId="0" applyFont="1" applyFill="1" applyBorder="1" applyAlignment="1">
      <alignment horizontal="center" wrapText="1"/>
    </xf>
    <xf numFmtId="0" fontId="11" fillId="6" borderId="23" xfId="0" applyFont="1" applyFill="1" applyBorder="1" applyAlignment="1">
      <alignment horizontal="center" wrapText="1"/>
    </xf>
    <xf numFmtId="0" fontId="0" fillId="0" borderId="24" xfId="0" applyBorder="1"/>
    <xf numFmtId="0" fontId="12" fillId="0" borderId="24" xfId="0" applyFont="1" applyFill="1" applyBorder="1" applyAlignment="1" applyProtection="1">
      <alignment vertical="center" wrapText="1"/>
    </xf>
    <xf numFmtId="14" fontId="12" fillId="0" borderId="24" xfId="0" applyNumberFormat="1" applyFont="1" applyFill="1" applyBorder="1" applyAlignment="1" applyProtection="1">
      <alignment horizontal="right" vertical="center" wrapText="1"/>
    </xf>
    <xf numFmtId="14" fontId="12" fillId="0" borderId="24" xfId="0" applyNumberFormat="1" applyFont="1" applyFill="1" applyBorder="1" applyAlignment="1" applyProtection="1">
      <alignment vertical="center" wrapText="1"/>
    </xf>
    <xf numFmtId="164" fontId="12" fillId="0" borderId="24" xfId="0" applyNumberFormat="1" applyFont="1" applyFill="1" applyBorder="1" applyAlignment="1" applyProtection="1">
      <alignment horizontal="right" vertical="center" wrapText="1"/>
    </xf>
    <xf numFmtId="165" fontId="12" fillId="0" borderId="24" xfId="0" applyNumberFormat="1" applyFont="1" applyFill="1" applyBorder="1" applyAlignment="1" applyProtection="1">
      <alignment horizontal="right" vertical="center" wrapText="1"/>
    </xf>
    <xf numFmtId="0" fontId="12" fillId="0" borderId="24" xfId="0" applyFont="1" applyFill="1" applyBorder="1" applyAlignment="1" applyProtection="1">
      <alignment horizontal="right" vertical="center" wrapText="1"/>
    </xf>
    <xf numFmtId="166" fontId="12" fillId="0" borderId="24" xfId="0" applyNumberFormat="1" applyFont="1" applyFill="1" applyBorder="1" applyAlignment="1" applyProtection="1">
      <alignment horizontal="right" vertical="center" wrapText="1"/>
    </xf>
    <xf numFmtId="0" fontId="12" fillId="0" borderId="0" xfId="0" applyFont="1" applyFill="1" applyBorder="1" applyAlignment="1" applyProtection="1">
      <alignment horizontal="right" vertical="center" wrapText="1"/>
    </xf>
    <xf numFmtId="166" fontId="12" fillId="0" borderId="0" xfId="0" applyNumberFormat="1" applyFont="1" applyFill="1" applyBorder="1" applyAlignment="1" applyProtection="1">
      <alignment horizontal="right" vertical="center" wrapText="1"/>
    </xf>
    <xf numFmtId="0" fontId="0" fillId="0" borderId="0" xfId="0" applyBorder="1"/>
    <xf numFmtId="0" fontId="11" fillId="9" borderId="21" xfId="0" applyFont="1" applyFill="1" applyBorder="1" applyAlignment="1">
      <alignment horizontal="center" wrapText="1"/>
    </xf>
    <xf numFmtId="0" fontId="13" fillId="0" borderId="24" xfId="2" applyFill="1" applyBorder="1" applyAlignment="1" applyProtection="1">
      <alignment vertical="center" wrapText="1"/>
    </xf>
    <xf numFmtId="14" fontId="13" fillId="0" borderId="24" xfId="2" applyNumberFormat="1" applyFill="1" applyBorder="1" applyAlignment="1" applyProtection="1">
      <alignment vertical="center" wrapText="1"/>
    </xf>
    <xf numFmtId="0" fontId="14" fillId="0" borderId="24" xfId="2" applyFont="1" applyFill="1" applyBorder="1" applyAlignment="1" applyProtection="1">
      <alignment vertical="center" wrapText="1"/>
    </xf>
    <xf numFmtId="0" fontId="13" fillId="0" borderId="0" xfId="2" applyAlignment="1">
      <alignment vertical="center"/>
    </xf>
    <xf numFmtId="0" fontId="13" fillId="0" borderId="0" xfId="2"/>
    <xf numFmtId="164" fontId="12" fillId="0" borderId="24" xfId="0" applyNumberFormat="1" applyFont="1" applyBorder="1" applyAlignment="1">
      <alignment horizontal="right" vertical="center" wrapText="1"/>
    </xf>
    <xf numFmtId="0" fontId="12" fillId="0" borderId="24" xfId="0" applyFont="1" applyBorder="1" applyAlignment="1">
      <alignment vertical="center" wrapText="1"/>
    </xf>
    <xf numFmtId="0" fontId="12" fillId="10" borderId="24" xfId="0" applyFont="1" applyFill="1" applyBorder="1" applyAlignment="1">
      <alignment vertical="center" wrapText="1"/>
    </xf>
    <xf numFmtId="0" fontId="12" fillId="0" borderId="24" xfId="0" applyFont="1" applyBorder="1" applyAlignment="1">
      <alignment horizontal="right" vertical="center" wrapText="1"/>
    </xf>
    <xf numFmtId="14" fontId="12" fillId="0" borderId="24" xfId="0" applyNumberFormat="1" applyFont="1" applyBorder="1" applyAlignment="1">
      <alignment horizontal="right" vertical="center" wrapText="1"/>
    </xf>
    <xf numFmtId="0" fontId="13" fillId="0" borderId="0" xfId="2" applyAlignment="1">
      <alignment vertical="center" wrapText="1"/>
    </xf>
    <xf numFmtId="164" fontId="15" fillId="0" borderId="24" xfId="0" applyNumberFormat="1" applyFont="1" applyBorder="1" applyAlignment="1">
      <alignment horizontal="right" vertical="center" wrapText="1"/>
    </xf>
    <xf numFmtId="0" fontId="15" fillId="0" borderId="24" xfId="0" applyFont="1" applyBorder="1" applyAlignment="1">
      <alignment vertical="center" wrapText="1"/>
    </xf>
    <xf numFmtId="0" fontId="15" fillId="10" borderId="24" xfId="0" applyFont="1" applyFill="1" applyBorder="1" applyAlignment="1">
      <alignment vertical="center" wrapText="1"/>
    </xf>
    <xf numFmtId="0" fontId="15" fillId="0" borderId="24" xfId="0" applyFont="1" applyBorder="1" applyAlignment="1">
      <alignment horizontal="right" vertical="center" wrapText="1"/>
    </xf>
    <xf numFmtId="14" fontId="15" fillId="0" borderId="24" xfId="0" applyNumberFormat="1" applyFont="1" applyBorder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0" fontId="15" fillId="10" borderId="24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right" vertical="center" wrapText="1"/>
    </xf>
    <xf numFmtId="14" fontId="12" fillId="0" borderId="0" xfId="0" applyNumberFormat="1" applyFont="1" applyAlignment="1">
      <alignment horizontal="right" vertical="center" wrapText="1"/>
    </xf>
    <xf numFmtId="0" fontId="16" fillId="0" borderId="24" xfId="0" applyFont="1" applyBorder="1" applyAlignment="1">
      <alignment vertical="center" wrapText="1"/>
    </xf>
    <xf numFmtId="0" fontId="16" fillId="0" borderId="24" xfId="0" applyFont="1" applyBorder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14" fontId="16" fillId="0" borderId="24" xfId="0" applyNumberFormat="1" applyFont="1" applyBorder="1" applyAlignment="1">
      <alignment horizontal="right" vertical="center" wrapText="1"/>
    </xf>
    <xf numFmtId="14" fontId="12" fillId="0" borderId="24" xfId="0" applyNumberFormat="1" applyFont="1" applyBorder="1" applyAlignment="1">
      <alignment vertical="center" wrapText="1"/>
    </xf>
    <xf numFmtId="0" fontId="1" fillId="8" borderId="25" xfId="0" applyFont="1" applyFill="1" applyBorder="1" applyAlignment="1">
      <alignment horizontal="center" wrapText="1"/>
    </xf>
    <xf numFmtId="0" fontId="1" fillId="8" borderId="26" xfId="0" applyFont="1" applyFill="1" applyBorder="1" applyAlignment="1">
      <alignment horizontal="center"/>
    </xf>
    <xf numFmtId="0" fontId="1" fillId="8" borderId="26" xfId="0" applyFont="1" applyFill="1" applyBorder="1" applyAlignment="1">
      <alignment horizontal="center" wrapText="1"/>
    </xf>
    <xf numFmtId="0" fontId="4" fillId="9" borderId="27" xfId="1" applyNumberFormat="1" applyFont="1" applyFill="1" applyBorder="1" applyAlignment="1">
      <alignment horizontal="center" wrapText="1"/>
    </xf>
    <xf numFmtId="0" fontId="4" fillId="9" borderId="18" xfId="1" applyNumberFormat="1" applyFont="1" applyFill="1" applyBorder="1" applyAlignment="1">
      <alignment horizontal="center" wrapText="1"/>
    </xf>
    <xf numFmtId="0" fontId="7" fillId="7" borderId="9" xfId="0" applyFont="1" applyFill="1" applyBorder="1" applyAlignment="1">
      <alignment horizontal="center"/>
    </xf>
    <xf numFmtId="0" fontId="7" fillId="7" borderId="10" xfId="0" applyFont="1" applyFill="1" applyBorder="1" applyAlignment="1">
      <alignment horizontal="center"/>
    </xf>
    <xf numFmtId="0" fontId="7" fillId="7" borderId="11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7" fillId="2" borderId="9" xfId="0" applyFont="1" applyFill="1" applyBorder="1" applyAlignment="1">
      <alignment horizontal="center" wrapText="1"/>
    </xf>
  </cellXfs>
  <cellStyles count="3">
    <cellStyle name="Hyperlink" xfId="2" builtinId="8"/>
    <cellStyle name="Normal" xfId="0" builtinId="0"/>
    <cellStyle name="Normal_Detail" xfId="1" xr:uid="{00000000-0005-0000-0000-000001000000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6" formatCode="mm/dd/yyyy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6" formatCode="mm/dd/yyyy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0000000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0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border outline="0"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3" defaultTableStyle="TableStyleMedium2" defaultPivotStyle="PivotStyleLight16">
    <tableStyle name="Table Style 1" pivot="0" count="0" xr9:uid="{E2C40D3E-72C0-4C9C-A926-BE18BDA0B836}"/>
    <tableStyle name="Table Style 2" pivot="0" count="0" xr9:uid="{D9C877A5-79F9-40B4-8947-AD62AEC44B98}"/>
    <tableStyle name="Table Style 3" pivot="0" count="0" xr9:uid="{F5244D6A-77CB-4214-AC43-4A0069AB5E7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6888960-88DD-484C-962A-3A93A3E86070}" name="FY2020_FPRDs" displayName="FY2020_FPRDs" ref="A1:R116" totalsRowShown="0" headerRowDxfId="17" tableBorderDxfId="16">
  <autoFilter ref="A1:R116" xr:uid="{9A8CF707-EE39-4BDE-8BF0-EF723B19BA2B}"/>
  <tableColumns count="18">
    <tableColumn id="1" xr3:uid="{25067C63-E618-4233-A4A7-B7BC7B925B40}" name="SPD_x000a_CODE" dataDxfId="15"/>
    <tableColumn id="2" xr3:uid="{CEEFC498-33A1-43B8-A157-726003D1CD1A}" name="School Participation Division" dataDxfId="14"/>
    <tableColumn id="3" xr3:uid="{EB6A1444-044E-40D9-A485-013405C281E7}" name="OPE ID" dataDxfId="13"/>
    <tableColumn id="4" xr3:uid="{717C98B2-B143-4A91-9EF8-98B566CBD994}" name="Institution Name" dataDxfId="12"/>
    <tableColumn id="5" xr3:uid="{117962D5-8CAE-4876-81A5-6D13806E9192}" name="City" dataDxfId="11"/>
    <tableColumn id="6" xr3:uid="{A8B4EE22-9BCE-4FA8-96E1-0D4DDB6B6743}" name="ST" dataDxfId="10"/>
    <tableColumn id="7" xr3:uid="{CB814A45-762B-4D32-8B2C-7BCAE9BBFCC8}" name="ELIG" dataDxfId="9"/>
    <tableColumn id="8" xr3:uid="{9361C9AD-B0B6-4790-A3D1-2FA99318BCD9}" name="Close_x000a_Date" dataDxfId="8"/>
    <tableColumn id="9" xr3:uid="{4B02707D-A36D-4578-A79C-8BC7042ACA82}" name="Link to FPRD" dataDxfId="7" dataCellStyle="Hyperlink"/>
    <tableColumn id="10" xr3:uid="{341E31BC-73AD-426A-BF66-C464EE7682E4}" name="PRN" dataDxfId="6"/>
    <tableColumn id="11" xr3:uid="{0D5C98A8-FEA9-4912-AC1F-548F04BD83EB}" name="REVIEW_x000a_YR" dataDxfId="5"/>
    <tableColumn id="12" xr3:uid="{B245EDED-489C-43A9-9BB1-FBCB0B099686}" name="REVIEW_x000a_AWARD YR1" dataDxfId="4"/>
    <tableColumn id="13" xr3:uid="{8B43A5E1-05E7-4E9F-AAF0-81C345784CEA}" name="REVIEW_x000a_AWARD YR2" dataDxfId="3"/>
    <tableColumn id="14" xr3:uid="{AFF7EDD7-354C-498E-B8FA-E960C0FC0D10}" name="REVIEW_x000a_AWARD YR3"/>
    <tableColumn id="15" xr3:uid="{5844D9C3-BE41-48E1-ACE9-DE3F6133C298}" name="FPRD_x000a_ Date" dataDxfId="2"/>
    <tableColumn id="16" xr3:uid="{DEAAFB29-80C4-4E46-8606-7B363001A214}" name="EDL_x000a_Date"/>
    <tableColumn id="17" xr3:uid="{E3C12588-A2B8-4FF9-B345-999E065FD13C}" name="FPRD/EDL_x000a_ Date" dataDxfId="1"/>
    <tableColumn id="18" xr3:uid="{1F97F0DF-7105-4B42-A577-26EB5E9C0429}" name="QTR EDL/FPRD Issued" dataDxfId="0"/>
  </tableColumns>
  <tableStyleInfo name="Table Style 1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tudentaid.gov/sites/default/files/fsawg/datacenter/library/FPRD/faith-theological-seminary-md0366730020191125fprdredacted.pdf" TargetMode="External"/><Relationship Id="rId117" Type="http://schemas.openxmlformats.org/officeDocument/2006/relationships/table" Target="../tables/table1.xml"/><Relationship Id="rId21" Type="http://schemas.openxmlformats.org/officeDocument/2006/relationships/hyperlink" Target="https://studentaid.gov/sites/default/files/fsawg/datacenter/library/FPRD/eastern-va-career-college-va03654300120191203fprdredacted.pdf" TargetMode="External"/><Relationship Id="rId42" Type="http://schemas.openxmlformats.org/officeDocument/2006/relationships/hyperlink" Target="https://studentaid.gov/sites/default/files/fsawg/datacenter/library/FPRD/mount-ida-college-ma00219303062020fprdredacted.pdf" TargetMode="External"/><Relationship Id="rId47" Type="http://schemas.openxmlformats.org/officeDocument/2006/relationships/hyperlink" Target="https://studentaid.gov/sites/default/files/fsawg/datacenter/library/FPRD/post-university-ct0014020201028fprdredacted.pdf" TargetMode="External"/><Relationship Id="rId63" Type="http://schemas.openxmlformats.org/officeDocument/2006/relationships/hyperlink" Target="https://studentaid.gov/sites/default/files/fsawg/datacenter/library/FPRD/university-of-north-carolina-charlotte-nc0029750020191120fprdredacted.pdf" TargetMode="External"/><Relationship Id="rId68" Type="http://schemas.openxmlformats.org/officeDocument/2006/relationships/hyperlink" Target="https://studentaid.gov/sites/default/files/fsawg/datacenter/library/FPRD/velvet-touch-academy-of-cosmetology-id04194820200205fprdredacted.pdf" TargetMode="External"/><Relationship Id="rId84" Type="http://schemas.openxmlformats.org/officeDocument/2006/relationships/hyperlink" Target="https://studentaid.gov/sites/default/files/fsawg/datacenter/library/FPRD/Clackamas-Community-College-OR00487809032020FPRDRedacted.pdf" TargetMode="External"/><Relationship Id="rId89" Type="http://schemas.openxmlformats.org/officeDocument/2006/relationships/hyperlink" Target="https://studentaid.gov/sites/default/files/fsawg/datacenter/library/FPRD/Empire-Beauty-Schools-NH0086450009022020FPRDRedacted.pdf" TargetMode="External"/><Relationship Id="rId112" Type="http://schemas.openxmlformats.org/officeDocument/2006/relationships/hyperlink" Target="https://studentaid.gov/sites/default/files/fsawg/datacenter/library/FPRD/University-of-Louisville-KY00199909042020FPRDRedacted.pdf" TargetMode="External"/><Relationship Id="rId16" Type="http://schemas.openxmlformats.org/officeDocument/2006/relationships/hyperlink" Target="https://studentaid.gov/sites/default/files/fsawg/datacenter/library/FPRD/charles-of-italy-beauty-college-az0228050020200306fprdredacted.pdf" TargetMode="External"/><Relationship Id="rId107" Type="http://schemas.openxmlformats.org/officeDocument/2006/relationships/hyperlink" Target="https://studentaid.gov/sites/default/files/fsawg/datacenter/library/FPRD/Salon-Professional-Academy-TX04165809292020FPRDRedacted.pdf" TargetMode="External"/><Relationship Id="rId11" Type="http://schemas.openxmlformats.org/officeDocument/2006/relationships/hyperlink" Target="https://studentaid.gov/sites/default/files/fsawg/datacenter/library/FPRD/capitol-city-trade-and-technical-school-tx02074120200202fprd.pdf" TargetMode="External"/><Relationship Id="rId32" Type="http://schemas.openxmlformats.org/officeDocument/2006/relationships/hyperlink" Target="https://studentaid.gov/sites/default/files/fsawg/datacenter/library/FPRD/gratz-college-pa0040580020200113fprdredacted.pdf" TargetMode="External"/><Relationship Id="rId37" Type="http://schemas.openxmlformats.org/officeDocument/2006/relationships/hyperlink" Target="https://studentaid.gov/sites/default/files/fsawg/datacenter/library/FPRD/moler-barber-college-ca02185820200224fprdredacted.pdf" TargetMode="External"/><Relationship Id="rId53" Type="http://schemas.openxmlformats.org/officeDocument/2006/relationships/hyperlink" Target="https://studentaid.gov/sites/default/files/fsawg/datacenter/library/FPRD/south-university-ga01303920191217fprdredacted.pdf" TargetMode="External"/><Relationship Id="rId58" Type="http://schemas.openxmlformats.org/officeDocument/2006/relationships/hyperlink" Target="https://studentaid.gov/sites/default/files/fsawg/datacenter/library/FPRD/southwestern-christian-university-ok0031800003062020fprdredacted.pdf" TargetMode="External"/><Relationship Id="rId74" Type="http://schemas.openxmlformats.org/officeDocument/2006/relationships/hyperlink" Target="https://studentaid.gov/sites/default/files/fsawg/datacenter/library/FPRD/my-computer-career-com-nc0420650020200218fprdredacted.pdf" TargetMode="External"/><Relationship Id="rId79" Type="http://schemas.openxmlformats.org/officeDocument/2006/relationships/hyperlink" Target="https://studentaid.gov/sites/default/files/fsawg/datacenter/library/FPRD/Beckfield-College-KY02491109152020FPRDRedacted.pdf" TargetMode="External"/><Relationship Id="rId102" Type="http://schemas.openxmlformats.org/officeDocument/2006/relationships/hyperlink" Target="https://studentaid.gov/sites/default/files/fsawg/datacenter/library/FPRD/Rappahannock-Community-College-VA00916009032020FPRDRedacted.pdf" TargetMode="External"/><Relationship Id="rId5" Type="http://schemas.openxmlformats.org/officeDocument/2006/relationships/hyperlink" Target="https://studentaid.gov/sites/default/files/fsawg/datacenter/library/FPRD/lancaster-school-of-cosmetology-pa0221270020200311fprdredacted.pdf" TargetMode="External"/><Relationship Id="rId90" Type="http://schemas.openxmlformats.org/officeDocument/2006/relationships/hyperlink" Target="https://studentaid.gov/sites/default/files/fsawg/datacenter/library/FPRD/Florida-Coastal-School-of-Law-FL03374309102020FPRDRedacted.pdf" TargetMode="External"/><Relationship Id="rId95" Type="http://schemas.openxmlformats.org/officeDocument/2006/relationships/hyperlink" Target="https://studentaid.gov/sites/default/files/fsawg/datacenter/library/FPRD/Lenoir-Rhyne-University-NC00294109082020FPRDRedacted.pdf" TargetMode="External"/><Relationship Id="rId22" Type="http://schemas.openxmlformats.org/officeDocument/2006/relationships/hyperlink" Target="https://studentaid.gov/sites/default/files/fsawg/datacenter/library/FPRD/eastern-west-virginia-ctc-pa041190020200114fprdredacted.pdf" TargetMode="External"/><Relationship Id="rId27" Type="http://schemas.openxmlformats.org/officeDocument/2006/relationships/hyperlink" Target="https://studentaid.gov/sites/default/files/fsawg/datacenter/library/FPRD/florida-atlantic-university-fl0014810020191112fprdredacted.pdf" TargetMode="External"/><Relationship Id="rId43" Type="http://schemas.openxmlformats.org/officeDocument/2006/relationships/hyperlink" Target="https://studentaid.gov/sites/default/files/fsawg/datacenter/library/FPRD/northeast-wisconsin-technical-college-wi00530120200117fprd.pdf" TargetMode="External"/><Relationship Id="rId48" Type="http://schemas.openxmlformats.org/officeDocument/2006/relationships/hyperlink" Target="https://studentaid.gov/sites/default/files/fsawg/datacenter/library/FPRD/sacramento-city-college-ca00123320200211fprdredacted.pdf" TargetMode="External"/><Relationship Id="rId64" Type="http://schemas.openxmlformats.org/officeDocument/2006/relationships/hyperlink" Target="https://studentaid.gov/sites/default/files/fsawg/datacenter/library/FPRD/university-of-richmond-va00374420200110fprdredacted.pdf" TargetMode="External"/><Relationship Id="rId69" Type="http://schemas.openxmlformats.org/officeDocument/2006/relationships/hyperlink" Target="https://studentaid.gov/sites/default/files/fsawg/datacenter/library/FPRD/wake-technical-community-college-nc0048440020200116fprdredacted.pdf" TargetMode="External"/><Relationship Id="rId113" Type="http://schemas.openxmlformats.org/officeDocument/2006/relationships/hyperlink" Target="https://studentaid.gov/sites/default/files/fsawg/datacenter/library/FPRD/University-of-Maryland-College-Park-MD00210309152020FPRDRedacted.pdf" TargetMode="External"/><Relationship Id="rId80" Type="http://schemas.openxmlformats.org/officeDocument/2006/relationships/hyperlink" Target="https://studentaid.gov/sites/default/files/fsawg/datacenter/library/FPRD/Calvin-University-MI00224109032020FPRDRedacted.pdf" TargetMode="External"/><Relationship Id="rId85" Type="http://schemas.openxmlformats.org/officeDocument/2006/relationships/hyperlink" Target="https://studentaid.gov/sites/default/files/fsawg/datacenter/library/FPRD/College-of-Westchester-NY00520809182020FPRDRedacted.pdf" TargetMode="External"/><Relationship Id="rId12" Type="http://schemas.openxmlformats.org/officeDocument/2006/relationships/hyperlink" Target="https://studentaid.gov/sites/default/files/fsawg/datacenter/library/FPRD/carlow-university-pa003303100219fprdredacted.pdf" TargetMode="External"/><Relationship Id="rId17" Type="http://schemas.openxmlformats.org/officeDocument/2006/relationships/hyperlink" Target="https://studentaid.gov/sites/default/files/fsawg/datacenter/library/FPRD/cheyney-university-of-pa003317020200413fprdredacted.pdf" TargetMode="External"/><Relationship Id="rId33" Type="http://schemas.openxmlformats.org/officeDocument/2006/relationships/hyperlink" Target="https://studentaid.gov/sites/default/files/fsawg/datacenter/library/FPRD/hands-on-therapy-tx0397030020200311fprdredacted.pdf" TargetMode="External"/><Relationship Id="rId38" Type="http://schemas.openxmlformats.org/officeDocument/2006/relationships/hyperlink" Target="https://studentaid.gov/sites/default/files/fsawg/datacenter/library/FPRD/montgomery-county-cc-pa0044520020200320fprdredacted.pdf" TargetMode="External"/><Relationship Id="rId59" Type="http://schemas.openxmlformats.org/officeDocument/2006/relationships/hyperlink" Target="https://studentaid.gov/sites/default/files/fsawg/datacenter/library/FPRD/trend-barber-college-tx0371430020191118fprdredacted.pdf" TargetMode="External"/><Relationship Id="rId103" Type="http://schemas.openxmlformats.org/officeDocument/2006/relationships/hyperlink" Target="https://studentaid.gov/sites/default/files/fsawg/datacenter/library/FPRD/Roanoke-College-VA00373600091120FPRDRedacted.pdf" TargetMode="External"/><Relationship Id="rId108" Type="http://schemas.openxmlformats.org/officeDocument/2006/relationships/hyperlink" Target="https://studentaid.gov/sites/default/files/fsawg/datacenter/library/FPRD/SUNY-College-at-Buffalo-NY00284209252020FPRDRedacted.pdf" TargetMode="External"/><Relationship Id="rId54" Type="http://schemas.openxmlformats.org/officeDocument/2006/relationships/hyperlink" Target="https://studentaid.gov/sites/default/files/fsawg/datacenter/library/FPRD/southeast-arkansas-college-ar00570720200226fprdredacted.pdf" TargetMode="External"/><Relationship Id="rId70" Type="http://schemas.openxmlformats.org/officeDocument/2006/relationships/hyperlink" Target="https://studentaid.gov/sites/default/files/fsawg/datacenter/library/FPRD/vincennes-university-in0018430020191002fprdredacted.pdf" TargetMode="External"/><Relationship Id="rId75" Type="http://schemas.openxmlformats.org/officeDocument/2006/relationships/hyperlink" Target="https://studentaid.gov/sites/default/files/fsawg/datacenter/library/FPRD/salisbury-university-md0020910020200122fprdredacted.pdf" TargetMode="External"/><Relationship Id="rId91" Type="http://schemas.openxmlformats.org/officeDocument/2006/relationships/hyperlink" Target="https://studentaid.gov/sites/default/files/fsawg/datacenter/library/FPRD/George-Mason-University003749VA092220FPRDRedacted.pdf" TargetMode="External"/><Relationship Id="rId96" Type="http://schemas.openxmlformats.org/officeDocument/2006/relationships/hyperlink" Target="https://studentaid.gov/sites/default/files/fsawg/datacenter/library/FPRD/Manhattan-Institute-NY04166009182020FPRDRedacted.pdf" TargetMode="External"/><Relationship Id="rId1" Type="http://schemas.openxmlformats.org/officeDocument/2006/relationships/hyperlink" Target="https://studentaid.gov/sites/default/files/fsawg/datacenter/library/FPRD/atlanta-institute-of-music-and-media-ga0310450020200218fprdredacted.pdf" TargetMode="External"/><Relationship Id="rId6" Type="http://schemas.openxmlformats.org/officeDocument/2006/relationships/hyperlink" Target="https://studentaid.gov/sites/default/files/fsawg/datacenter/library/FPRD/arizona-western-college-az00107120200304fprdredacted.pdf" TargetMode="External"/><Relationship Id="rId23" Type="http://schemas.openxmlformats.org/officeDocument/2006/relationships/hyperlink" Target="https://studentaid.gov/sites/default/files/fsawg/datacenter/library/FPRD/edp-university-of-puerto-rico-pr02165120191223fprdredacted.pdf" TargetMode="External"/><Relationship Id="rId28" Type="http://schemas.openxmlformats.org/officeDocument/2006/relationships/hyperlink" Target="https://studentaid.gov/sites/default/files/fsawg/datacenter/library/FPRD/florida-education-institute-fl03627600020201207fprdredacted.pdf" TargetMode="External"/><Relationship Id="rId49" Type="http://schemas.openxmlformats.org/officeDocument/2006/relationships/hyperlink" Target="https://studentaid.gov/sites/default/files/fsawg/datacenter/library/FPRD/shepherd-university-wv0038220020200305fprdredacted.pdf" TargetMode="External"/><Relationship Id="rId114" Type="http://schemas.openxmlformats.org/officeDocument/2006/relationships/hyperlink" Target="https://studentaid.gov/sites/default/files/fsawg/datacenter/library/FPRD/University-of-the-Sciences-PA00335309022020FPRDRedacted.pdf" TargetMode="External"/><Relationship Id="rId10" Type="http://schemas.openxmlformats.org/officeDocument/2006/relationships/hyperlink" Target="https://studentaid.gov/sites/default/files/fsawg/datacenter/library/FPRD/capitol-city-careers-tx02294820200123fprdredacted.pdf" TargetMode="External"/><Relationship Id="rId31" Type="http://schemas.openxmlformats.org/officeDocument/2006/relationships/hyperlink" Target="https://studentaid.gov/sites/default/files/fsawg/datacenter/library/FPRD/grace-university-ne0025470020200213fprdredacted.pdf" TargetMode="External"/><Relationship Id="rId44" Type="http://schemas.openxmlformats.org/officeDocument/2006/relationships/hyperlink" Target="https://studentaid.gov/sites/default/files/fsawg/datacenter/library/FPRD/ohio-college-of-massotherapy-oh031630020200116fprdredacted.pdf" TargetMode="External"/><Relationship Id="rId52" Type="http://schemas.openxmlformats.org/officeDocument/2006/relationships/hyperlink" Target="https://studentaid.gov/sites/default/files/fsawg/datacenter/library/FPRD/south-suburban-college-of-cook-county001769fprdredacted.pdf" TargetMode="External"/><Relationship Id="rId60" Type="http://schemas.openxmlformats.org/officeDocument/2006/relationships/hyperlink" Target="https://studentaid.gov/sites/default/files/fsawg/datacenter/library/FPRD/unity-cosmetology-college-il0417080020191024fprdredacted.pdf" TargetMode="External"/><Relationship Id="rId65" Type="http://schemas.openxmlformats.org/officeDocument/2006/relationships/hyperlink" Target="https://studentaid.gov/sites/default/files/fsawg/datacenter/library/FPRD/university-of-saskatchewan-canada0221920200206fprdredacted.pdf" TargetMode="External"/><Relationship Id="rId73" Type="http://schemas.openxmlformats.org/officeDocument/2006/relationships/hyperlink" Target="https://studentaid.gov/sites/default/files/fsawg/datacenter/library/FPRD/fremont-college-ca03039920191007fprdredacted.pdf" TargetMode="External"/><Relationship Id="rId78" Type="http://schemas.openxmlformats.org/officeDocument/2006/relationships/hyperlink" Target="https://studentaid.gov/sites/default/files/fsawg/datacenter/library/FPRD/Baton-Rouge-General-Medical-Center-LA02335709182020FPRDRedacted.pdf" TargetMode="External"/><Relationship Id="rId81" Type="http://schemas.openxmlformats.org/officeDocument/2006/relationships/hyperlink" Target="https://studentaid.gov/sites/default/files/fsawg/datacenter/library/FPRD/Caribbean-University-PR01252509042020FPRDRedacted.pdf" TargetMode="External"/><Relationship Id="rId86" Type="http://schemas.openxmlformats.org/officeDocument/2006/relationships/hyperlink" Target="https://studentaid.gov/sites/default/files/fsawg/datacenter/library/FPRD/Columbia-College-MO0024560009032020FPRDRedacted.pdf" TargetMode="External"/><Relationship Id="rId94" Type="http://schemas.openxmlformats.org/officeDocument/2006/relationships/hyperlink" Target="https://studentaid.gov/sites/default/files/fsawg/datacenter/library/FPRD/Imperial-Valley-College-CA00121409032020EDLRedacted.pdf" TargetMode="External"/><Relationship Id="rId99" Type="http://schemas.openxmlformats.org/officeDocument/2006/relationships/hyperlink" Target="https://studentaid.gov/sites/default/files/fsawg/datacenter/library/FPRD/Our-Lady-of-the-Lake-University-TX00359809212020FPRDRedacted.pdf" TargetMode="External"/><Relationship Id="rId101" Type="http://schemas.openxmlformats.org/officeDocument/2006/relationships/hyperlink" Target="https://studentaid.gov/sites/default/files/fsawg/datacenter/library/FPRD/Payne-Theological-SeminaryOH01001709082020FPRDRedacted.pdf" TargetMode="External"/><Relationship Id="rId4" Type="http://schemas.openxmlformats.org/officeDocument/2006/relationships/hyperlink" Target="https://studentaid.gov/sites/default/files/fsawg/datacenter/library/FPRD/brookdale-community-college-nj00840420191218fprdredacted.pdf" TargetMode="External"/><Relationship Id="rId9" Type="http://schemas.openxmlformats.org/officeDocument/2006/relationships/hyperlink" Target="https://studentaid.gov/sites/default/files/fsawg/datacenter/library/FPRD/bryan-university-mo0306630020191004fprdredacted.pdf" TargetMode="External"/><Relationship Id="rId13" Type="http://schemas.openxmlformats.org/officeDocument/2006/relationships/hyperlink" Target="https://studentaid.gov/sites/default/files/fsawg/datacenter/library/FPRD/central-arizona-college-az00728303102020fprdredacted.pdf" TargetMode="External"/><Relationship Id="rId18" Type="http://schemas.openxmlformats.org/officeDocument/2006/relationships/hyperlink" Target="https://studentaid.gov/sites/default/files/fsawg/datacenter/library/FPRD/coker-college0034270020191017fprdredacted.pdf" TargetMode="External"/><Relationship Id="rId39" Type="http://schemas.openxmlformats.org/officeDocument/2006/relationships/hyperlink" Target="https://studentaid.gov/sites/default/files/fsawg/datacenter/library/FPRD/morris-college-sc00343490020191018fprdredacted.pdf" TargetMode="External"/><Relationship Id="rId109" Type="http://schemas.openxmlformats.org/officeDocument/2006/relationships/hyperlink" Target="https://studentaid.gov/sites/default/files/fsawg/datacenter/library/FPRD/Sweet-Briar-College-VA00374209032020FPRDRedacted.pdf" TargetMode="External"/><Relationship Id="rId34" Type="http://schemas.openxmlformats.org/officeDocument/2006/relationships/hyperlink" Target="https://studentaid.gov/sites/default/files/fsawg/datacenter/library/FPRD/international-business-college-pa0045720200327fprdredacted.pdf" TargetMode="External"/><Relationship Id="rId50" Type="http://schemas.openxmlformats.org/officeDocument/2006/relationships/hyperlink" Target="https://studentaid.gov/sites/default/files/fsawg/datacenter/library/FPRD/shippensburg-university-pa00332600fprd20191118fprdredacted.pdf" TargetMode="External"/><Relationship Id="rId55" Type="http://schemas.openxmlformats.org/officeDocument/2006/relationships/hyperlink" Target="https://studentaid.gov/sites/default/files/fsawg/datacenter/library/FPRD/southern-utah-university0036780020200214fprdredacted.pdf" TargetMode="External"/><Relationship Id="rId76" Type="http://schemas.openxmlformats.org/officeDocument/2006/relationships/hyperlink" Target="https://studentaid.gov/sites/default/files/fsawg/datacenter/library/FPRD/saint-elizabeth-university-nj00260020200221fprdredacted.pdf" TargetMode="External"/><Relationship Id="rId97" Type="http://schemas.openxmlformats.org/officeDocument/2006/relationships/hyperlink" Target="https://studentaid.gov/sites/default/files/fsawg/datacenter/library/FPRD/Manuel-and-Theresas-School-of-Hair-Design-TX0412550009082020FPRDRedacted.pdf" TargetMode="External"/><Relationship Id="rId104" Type="http://schemas.openxmlformats.org/officeDocument/2006/relationships/hyperlink" Target="https://studentaid.gov/sites/default/files/fsawg/datacenter/library/FPRD/Rose-State-College-OK00918509032020FPRDRedacted.pdf" TargetMode="External"/><Relationship Id="rId7" Type="http://schemas.openxmlformats.org/officeDocument/2006/relationships/hyperlink" Target="https://studentaid.gov/sites/default/files/fsawg/datacenter/library/FPRD/ashland-county-west-holmes-career-center-oh0311700020190410fprdredacted.pdf" TargetMode="External"/><Relationship Id="rId71" Type="http://schemas.openxmlformats.org/officeDocument/2006/relationships/hyperlink" Target="https://studentaid.gov/sites/default/files/fsawg/datacenter/library/FPRD/west-los-angeles-college-ca008596020201008fprdredacted.pdf" TargetMode="External"/><Relationship Id="rId92" Type="http://schemas.openxmlformats.org/officeDocument/2006/relationships/hyperlink" Target="https://studentaid.gov/sites/default/files/fsawg/datacenter/library/FPRD/HCI-College-FL0418260009042020FPRDRedacted.pdf" TargetMode="External"/><Relationship Id="rId2" Type="http://schemas.openxmlformats.org/officeDocument/2006/relationships/hyperlink" Target="https://studentaid.gov/sites/default/files/fsawg/datacenter/library/FPRD/azure-college-fl042166020200309fprdredacted.pdf" TargetMode="External"/><Relationship Id="rId29" Type="http://schemas.openxmlformats.org/officeDocument/2006/relationships/hyperlink" Target="https://studentaid.gov/sites/default/files/fsawg/datacenter/library/FPRD/grace-international-beauty-school-ny04223220191126fprdredacted.pdf" TargetMode="External"/><Relationship Id="rId24" Type="http://schemas.openxmlformats.org/officeDocument/2006/relationships/hyperlink" Target="https://studentaid.gov/sites/default/files/fsawg/datacenter/library/FPRD/essex-county-college-nj00710720191125fprdredacted.pdf" TargetMode="External"/><Relationship Id="rId40" Type="http://schemas.openxmlformats.org/officeDocument/2006/relationships/hyperlink" Target="https://studentaid.gov/sites/default/files/fsawg/datacenter/library/FPRD/moto-ring-technical-training-institute-ma031152002020218fprdredacted.pdf" TargetMode="External"/><Relationship Id="rId45" Type="http://schemas.openxmlformats.org/officeDocument/2006/relationships/hyperlink" Target="https://studentaid.gov/sites/default/files/fsawg/datacenter/library/FPRD/ohio-technical-college-oh0117450020191018fprdredacted.pdf" TargetMode="External"/><Relationship Id="rId66" Type="http://schemas.openxmlformats.org/officeDocument/2006/relationships/hyperlink" Target="https://studentaid.gov/sites/default/files/fsawg/datacenter/library/FPRD/university-of-southampton-england00839920200109fprdredacted.pdf" TargetMode="External"/><Relationship Id="rId87" Type="http://schemas.openxmlformats.org/officeDocument/2006/relationships/hyperlink" Target="https://studentaid.gov/sites/default/files/fsawg/datacenter/library/FPRD/Columbia-College-VA-04127309032020FPRDRedacted.pdf" TargetMode="External"/><Relationship Id="rId110" Type="http://schemas.openxmlformats.org/officeDocument/2006/relationships/hyperlink" Target="https://studentaid.gov/sites/default/files/fsawg/datacenter/library/FPRD/Trend-Setters-Academy-of-Beauty-Culture-KY02251509032020FPRD09182020FPRDRedacted.pdf" TargetMode="External"/><Relationship Id="rId115" Type="http://schemas.openxmlformats.org/officeDocument/2006/relationships/hyperlink" Target="https://studentaid.gov/sites/default/files/fsawg/datacenter/library/FPRD/Vanguard-College-of-Cosmetology-Metairie-LA02554809042020FPRDRedacted.pdf" TargetMode="External"/><Relationship Id="rId61" Type="http://schemas.openxmlformats.org/officeDocument/2006/relationships/hyperlink" Target="https://studentaid.gov/sites/default/files/fsawg/datacenter/library/FPRD/universal-therapeutic-massage-institute-nm0343030020191018fprdredacted.pdf" TargetMode="External"/><Relationship Id="rId82" Type="http://schemas.openxmlformats.org/officeDocument/2006/relationships/hyperlink" Target="https://studentaid.gov/sites/default/files/fsawg/datacenter/library/FPRD/Center-for-Employment-Training-CA02332809082020FPRDRedacted.pdf" TargetMode="External"/><Relationship Id="rId19" Type="http://schemas.openxmlformats.org/officeDocument/2006/relationships/hyperlink" Target="https://studentaid.gov/sites/default/files/fsawg/datacenter/library/FPRD/dade-medical-college-fl0383230020191021fprdredacted.pdf" TargetMode="External"/><Relationship Id="rId14" Type="http://schemas.openxmlformats.org/officeDocument/2006/relationships/hyperlink" Target="https://studentaid.gov/sites/default/files/fsawg/datacenter/library/FPRD/central-maine-community-college-me00527620191129fprdredacted.pdf" TargetMode="External"/><Relationship Id="rId30" Type="http://schemas.openxmlformats.org/officeDocument/2006/relationships/hyperlink" Target="https://studentaid.gov/sites/default/files/fsawg/datacenter/library/FPRD/fuller-theological-seminary-ca001200020200218redacted.pdf" TargetMode="External"/><Relationship Id="rId35" Type="http://schemas.openxmlformats.org/officeDocument/2006/relationships/hyperlink" Target="https://studentaid.gov/sites/default/files/fsawg/datacenter/library/FPRD/kings-university-tx03516311220190121fprdredacted.pdf" TargetMode="External"/><Relationship Id="rId56" Type="http://schemas.openxmlformats.org/officeDocument/2006/relationships/hyperlink" Target="https://studentaid.gov/sites/default/files/fsawg/datacenter/library/FPRD/southside-college-of-health-sciences-va01274420201202fprdredacted.pdf" TargetMode="External"/><Relationship Id="rId77" Type="http://schemas.openxmlformats.org/officeDocument/2006/relationships/hyperlink" Target="https://studentaid.gov/sites/default/files/fsawg/datacenter/library/FPRD/Aviation-Institute-of-Maintenance-VA_038834_09102020FPRDRedacted.pdf" TargetMode="External"/><Relationship Id="rId100" Type="http://schemas.openxmlformats.org/officeDocument/2006/relationships/hyperlink" Target="https://studentaid.gov/sites/default/files/fsawg/datacenter/library/FPRD/Paine-College-GA0015870009042020FPRDRedacted.pdf" TargetMode="External"/><Relationship Id="rId105" Type="http://schemas.openxmlformats.org/officeDocument/2006/relationships/hyperlink" Target="https://studentaid.gov/sites/default/files/fsawg/datacenter/library/FPRD/Saint-Ambrose-University0018890009032020FPRDNOPIIRedacted.pdf" TargetMode="External"/><Relationship Id="rId8" Type="http://schemas.openxmlformats.org/officeDocument/2006/relationships/hyperlink" Target="https://studentaid.gov/sites/default/files/fsawg/datacenter/library/FPRD/allen-school-ny03358320200306fprdredacted.pdf" TargetMode="External"/><Relationship Id="rId51" Type="http://schemas.openxmlformats.org/officeDocument/2006/relationships/hyperlink" Target="https://studentaid.gov/sites/default/files/fsawg/datacenter/library/FPRD/south-louisiana-community-college-la03956320200312fprdredacted.pdf" TargetMode="External"/><Relationship Id="rId72" Type="http://schemas.openxmlformats.org/officeDocument/2006/relationships/hyperlink" Target="https://studentaid.gov/sites/default/files/fsawg/datacenter/library/FPRD/wichita-state-university-ks0019500020200219fprdredacted.pdf" TargetMode="External"/><Relationship Id="rId93" Type="http://schemas.openxmlformats.org/officeDocument/2006/relationships/hyperlink" Target="https://studentaid.gov/sites/default/files/fsawg/datacenter/library/FPRD/Ideal-Beauty-Academy-KY0403870009022020FPRDRedacted.pdf" TargetMode="External"/><Relationship Id="rId98" Type="http://schemas.openxmlformats.org/officeDocument/2006/relationships/hyperlink" Target="https://studentaid.gov/sites/default/files/fsawg/datacenter/library/FPRD/Nuvani-Institute-TX03009409042020FPRDRedacted.pdf" TargetMode="External"/><Relationship Id="rId3" Type="http://schemas.openxmlformats.org/officeDocument/2006/relationships/hyperlink" Target="https://studentaid.gov/sites/default/files/fsawg/datacenter/library/FPRD/bakersfield-college-ca00111820191015fprdredacted.pdf" TargetMode="External"/><Relationship Id="rId25" Type="http://schemas.openxmlformats.org/officeDocument/2006/relationships/hyperlink" Target="https://studentaid.gov/sites/default/files/fsawg/datacenter/library/FPRD/fairview-academy-oh0302710020191002fprdredacted.pdf" TargetMode="External"/><Relationship Id="rId46" Type="http://schemas.openxmlformats.org/officeDocument/2006/relationships/hyperlink" Target="https://studentaid.gov/sites/default/files/fsawg/datacenter/library/FPRD/pinnacle-career-institute-mo0104050020200110fprdredacted.pdf" TargetMode="External"/><Relationship Id="rId67" Type="http://schemas.openxmlformats.org/officeDocument/2006/relationships/hyperlink" Target="https://studentaid.gov/sites/default/files/fsawg/datacenter/library/FPRD/vance-granville-community-college-nc0099030020200128fprdredacted.pdf" TargetMode="External"/><Relationship Id="rId116" Type="http://schemas.openxmlformats.org/officeDocument/2006/relationships/printerSettings" Target="../printerSettings/printerSettings1.bin"/><Relationship Id="rId20" Type="http://schemas.openxmlformats.org/officeDocument/2006/relationships/hyperlink" Target="https://studentaid.gov/sites/default/files/fsawg/datacenter/library/FPRD/dean-college-ma00214420191125fprdredacted.pdf" TargetMode="External"/><Relationship Id="rId41" Type="http://schemas.openxmlformats.org/officeDocument/2006/relationships/hyperlink" Target="https://studentaid.gov/sites/default/files/fsawg/datacenter/library/FPRD/mount-hood-community-college-or00320420191226fprdredacted.pdf" TargetMode="External"/><Relationship Id="rId62" Type="http://schemas.openxmlformats.org/officeDocument/2006/relationships/hyperlink" Target="https://studentaid.gov/sites/default/files/fsawg/datacenter/library/FPRD/university-of-dayton-oh00312720190317fprdredacted.pdf" TargetMode="External"/><Relationship Id="rId83" Type="http://schemas.openxmlformats.org/officeDocument/2006/relationships/hyperlink" Target="https://studentaid.gov/sites/default/files/fsawg/datacenter/library/FPRD/Chesapeake-CollegeMD004650090120FPRDRedacted.pdf" TargetMode="External"/><Relationship Id="rId88" Type="http://schemas.openxmlformats.org/officeDocument/2006/relationships/hyperlink" Target="https://studentaid.gov/sites/default/files/fsawg/datacenter/library/FPRD/Cuyamac-College-CA02111309032020FPRDRedacted.pdf" TargetMode="External"/><Relationship Id="rId111" Type="http://schemas.openxmlformats.org/officeDocument/2006/relationships/hyperlink" Target="https://studentaid.gov/sites/default/files/fsawg/datacenter/library/FPRD/University-of-Arkansas-at-Pine-Bluff-AR00108609032020FPRDRedacted.pdf" TargetMode="External"/><Relationship Id="rId15" Type="http://schemas.openxmlformats.org/officeDocument/2006/relationships/hyperlink" Target="https://studentaid.gov/sites/default/files/fsawg/datacenter/library/FPRD/central-wyoming-college-wy0072890020191004fprdredacted.pdf" TargetMode="External"/><Relationship Id="rId36" Type="http://schemas.openxmlformats.org/officeDocument/2006/relationships/hyperlink" Target="https://studentaid.gov/sites/default/files/fsawg/datacenter/library/FPRD/margarets-hair-academy-ar03254320191211fprdredacted.pdf" TargetMode="External"/><Relationship Id="rId57" Type="http://schemas.openxmlformats.org/officeDocument/2006/relationships/hyperlink" Target="https://studentaid.gov/sites/default/files/fsawg/datacenter/library/FPRD/southwest-institute-of-technology-tx02093620200220fprdredacted.pdf" TargetMode="External"/><Relationship Id="rId106" Type="http://schemas.openxmlformats.org/officeDocument/2006/relationships/hyperlink" Target="https://studentaid.gov/sites/default/files/fsawg/datacenter/library/FPRD/Saint-Josephs-College-ME00205109032020FPRDRedacted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6"/>
  <sheetViews>
    <sheetView tabSelected="1" workbookViewId="0">
      <selection activeCell="E1" sqref="E1"/>
    </sheetView>
  </sheetViews>
  <sheetFormatPr defaultRowHeight="14.4" x14ac:dyDescent="0.3"/>
  <cols>
    <col min="1" max="1" width="6.5546875" customWidth="1"/>
    <col min="2" max="2" width="31" bestFit="1" customWidth="1"/>
    <col min="3" max="3" width="10.77734375" bestFit="1" customWidth="1"/>
    <col min="4" max="4" width="33.21875" customWidth="1"/>
    <col min="5" max="5" width="19.21875" bestFit="1" customWidth="1"/>
    <col min="6" max="6" width="5.5546875" customWidth="1"/>
    <col min="7" max="7" width="7.21875" customWidth="1"/>
    <col min="8" max="8" width="10.77734375" bestFit="1" customWidth="1"/>
    <col min="9" max="9" width="72.21875" customWidth="1"/>
    <col min="10" max="10" width="15.21875" bestFit="1" customWidth="1"/>
    <col min="11" max="11" width="12.21875" hidden="1" customWidth="1"/>
    <col min="12" max="14" width="16" hidden="1" customWidth="1"/>
    <col min="15" max="15" width="10.77734375" bestFit="1" customWidth="1"/>
    <col min="16" max="16" width="10.5546875" bestFit="1" customWidth="1"/>
    <col min="17" max="17" width="13.77734375" bestFit="1" customWidth="1"/>
    <col min="18" max="18" width="20.88671875" customWidth="1"/>
    <col min="19" max="21" width="0" hidden="1" customWidth="1"/>
  </cols>
  <sheetData>
    <row r="1" spans="1:21" ht="28.8" x14ac:dyDescent="0.3">
      <c r="A1" s="83" t="s">
        <v>0</v>
      </c>
      <c r="B1" s="84" t="s">
        <v>31</v>
      </c>
      <c r="C1" s="84" t="s">
        <v>32</v>
      </c>
      <c r="D1" s="84" t="s">
        <v>64</v>
      </c>
      <c r="E1" s="84" t="s">
        <v>65</v>
      </c>
      <c r="F1" s="84" t="s">
        <v>40</v>
      </c>
      <c r="G1" s="84" t="s">
        <v>378</v>
      </c>
      <c r="H1" s="85" t="s">
        <v>379</v>
      </c>
      <c r="I1" s="85" t="s">
        <v>4426</v>
      </c>
      <c r="J1" s="85" t="s">
        <v>62</v>
      </c>
      <c r="K1" s="85" t="s">
        <v>48</v>
      </c>
      <c r="L1" s="85" t="s">
        <v>49</v>
      </c>
      <c r="M1" s="85" t="s">
        <v>51</v>
      </c>
      <c r="N1" s="85" t="s">
        <v>52</v>
      </c>
      <c r="O1" s="85" t="s">
        <v>41</v>
      </c>
      <c r="P1" s="86" t="s">
        <v>50</v>
      </c>
      <c r="Q1" s="85" t="s">
        <v>61</v>
      </c>
      <c r="R1" s="87" t="s">
        <v>43</v>
      </c>
      <c r="S1" s="57" t="s">
        <v>69</v>
      </c>
      <c r="T1" s="44" t="s">
        <v>70</v>
      </c>
      <c r="U1" s="45" t="s">
        <v>71</v>
      </c>
    </row>
    <row r="2" spans="1:21" ht="28.8" x14ac:dyDescent="0.3">
      <c r="A2" s="50">
        <v>2</v>
      </c>
      <c r="B2" s="47" t="s">
        <v>60</v>
      </c>
      <c r="C2" s="51">
        <v>3358300</v>
      </c>
      <c r="D2" s="47" t="s">
        <v>2853</v>
      </c>
      <c r="E2" s="47" t="s">
        <v>2854</v>
      </c>
      <c r="F2" s="47" t="s">
        <v>19</v>
      </c>
      <c r="G2" s="47" t="s">
        <v>380</v>
      </c>
      <c r="H2" s="47"/>
      <c r="I2" s="58" t="s">
        <v>4427</v>
      </c>
      <c r="J2" s="47" t="s">
        <v>2855</v>
      </c>
      <c r="K2" s="52">
        <v>2011</v>
      </c>
      <c r="L2" s="52">
        <v>2010</v>
      </c>
      <c r="M2" s="52">
        <v>2011</v>
      </c>
      <c r="N2" s="46"/>
      <c r="O2" s="53">
        <v>43896</v>
      </c>
      <c r="Q2" s="53">
        <v>43896</v>
      </c>
      <c r="R2" s="52" t="s">
        <v>1632</v>
      </c>
      <c r="S2" s="47" t="s">
        <v>2051</v>
      </c>
      <c r="T2" s="47" t="s">
        <v>381</v>
      </c>
      <c r="U2" s="47" t="s">
        <v>2051</v>
      </c>
    </row>
    <row r="3" spans="1:21" ht="28.8" x14ac:dyDescent="0.3">
      <c r="A3" s="50">
        <v>9</v>
      </c>
      <c r="B3" s="47" t="s">
        <v>59</v>
      </c>
      <c r="C3" s="51">
        <v>107100</v>
      </c>
      <c r="D3" s="47" t="s">
        <v>2823</v>
      </c>
      <c r="E3" s="47" t="s">
        <v>2824</v>
      </c>
      <c r="F3" s="47" t="s">
        <v>26</v>
      </c>
      <c r="G3" s="47" t="s">
        <v>380</v>
      </c>
      <c r="H3" s="47"/>
      <c r="I3" s="58" t="s">
        <v>4428</v>
      </c>
      <c r="J3" s="47" t="s">
        <v>2825</v>
      </c>
      <c r="K3" s="52">
        <v>2019</v>
      </c>
      <c r="L3" s="52">
        <v>2014</v>
      </c>
      <c r="M3" s="52">
        <v>2015</v>
      </c>
      <c r="N3" s="54">
        <v>2016</v>
      </c>
      <c r="O3" s="53">
        <v>43894</v>
      </c>
      <c r="Q3" s="53">
        <v>43894</v>
      </c>
      <c r="R3" s="52" t="s">
        <v>1632</v>
      </c>
      <c r="S3" s="47" t="s">
        <v>381</v>
      </c>
      <c r="T3" s="47" t="s">
        <v>381</v>
      </c>
      <c r="U3" s="47" t="s">
        <v>381</v>
      </c>
    </row>
    <row r="4" spans="1:21" ht="28.8" x14ac:dyDescent="0.3">
      <c r="A4" s="50">
        <v>7</v>
      </c>
      <c r="B4" s="47" t="s">
        <v>12</v>
      </c>
      <c r="C4" s="51">
        <v>3117000</v>
      </c>
      <c r="D4" s="47" t="s">
        <v>1609</v>
      </c>
      <c r="E4" s="47" t="s">
        <v>2097</v>
      </c>
      <c r="F4" s="47" t="s">
        <v>115</v>
      </c>
      <c r="G4" s="47" t="s">
        <v>380</v>
      </c>
      <c r="H4" s="47"/>
      <c r="I4" s="58" t="s">
        <v>4429</v>
      </c>
      <c r="J4" s="47" t="s">
        <v>1610</v>
      </c>
      <c r="K4" s="52">
        <v>2017</v>
      </c>
      <c r="L4" s="46"/>
      <c r="M4" s="46"/>
      <c r="O4" s="53">
        <v>43742</v>
      </c>
      <c r="Q4" s="53">
        <v>43742</v>
      </c>
      <c r="R4" s="52" t="s">
        <v>55</v>
      </c>
      <c r="S4" s="47" t="s">
        <v>381</v>
      </c>
      <c r="T4" s="47" t="s">
        <v>381</v>
      </c>
      <c r="U4" s="47" t="s">
        <v>381</v>
      </c>
    </row>
    <row r="5" spans="1:21" ht="28.8" x14ac:dyDescent="0.3">
      <c r="A5" s="50">
        <v>4</v>
      </c>
      <c r="B5" s="47" t="s">
        <v>9</v>
      </c>
      <c r="C5" s="51">
        <v>3104500</v>
      </c>
      <c r="D5" s="47" t="s">
        <v>971</v>
      </c>
      <c r="E5" s="47" t="s">
        <v>2474</v>
      </c>
      <c r="F5" s="47" t="s">
        <v>108</v>
      </c>
      <c r="G5" s="47" t="s">
        <v>380</v>
      </c>
      <c r="H5" s="47"/>
      <c r="I5" s="58" t="s">
        <v>4430</v>
      </c>
      <c r="J5" s="47" t="s">
        <v>2475</v>
      </c>
      <c r="K5" s="52">
        <v>2019</v>
      </c>
      <c r="L5" s="52">
        <v>2018</v>
      </c>
      <c r="M5" s="52">
        <v>2019</v>
      </c>
      <c r="O5" s="53">
        <v>43879</v>
      </c>
      <c r="Q5" s="53">
        <v>43879</v>
      </c>
      <c r="R5" s="52" t="s">
        <v>1632</v>
      </c>
      <c r="S5" s="47" t="s">
        <v>381</v>
      </c>
      <c r="T5" s="47" t="s">
        <v>381</v>
      </c>
      <c r="U5" s="47" t="s">
        <v>381</v>
      </c>
    </row>
    <row r="6" spans="1:21" x14ac:dyDescent="0.3">
      <c r="A6" s="63">
        <v>11</v>
      </c>
      <c r="B6" s="64" t="s">
        <v>57</v>
      </c>
      <c r="C6" s="66" t="s">
        <v>1094</v>
      </c>
      <c r="D6" s="65" t="s">
        <v>974</v>
      </c>
      <c r="E6" s="64" t="s">
        <v>4505</v>
      </c>
      <c r="F6" s="64" t="s">
        <v>7</v>
      </c>
      <c r="G6" s="64" t="s">
        <v>380</v>
      </c>
      <c r="H6" s="64"/>
      <c r="I6" s="61" t="s">
        <v>4504</v>
      </c>
      <c r="J6" s="64" t="s">
        <v>4506</v>
      </c>
      <c r="K6" s="66">
        <v>2015</v>
      </c>
      <c r="L6" s="66">
        <v>2015</v>
      </c>
      <c r="M6" s="66">
        <v>2016</v>
      </c>
      <c r="O6" s="67">
        <v>44084</v>
      </c>
      <c r="Q6" s="67">
        <v>44084</v>
      </c>
      <c r="R6" s="66" t="s">
        <v>4036</v>
      </c>
      <c r="S6" s="64" t="s">
        <v>2051</v>
      </c>
      <c r="T6" s="64" t="s">
        <v>2051</v>
      </c>
      <c r="U6" s="64" t="s">
        <v>2051</v>
      </c>
    </row>
    <row r="7" spans="1:21" ht="28.8" x14ac:dyDescent="0.3">
      <c r="A7" s="50">
        <v>4</v>
      </c>
      <c r="B7" s="47" t="s">
        <v>9</v>
      </c>
      <c r="C7" s="51">
        <v>4216600</v>
      </c>
      <c r="D7" s="47" t="s">
        <v>2858</v>
      </c>
      <c r="E7" s="47" t="s">
        <v>2859</v>
      </c>
      <c r="F7" s="47" t="s">
        <v>10</v>
      </c>
      <c r="G7" s="47" t="s">
        <v>382</v>
      </c>
      <c r="H7" s="49">
        <v>42580</v>
      </c>
      <c r="I7" s="59" t="s">
        <v>4431</v>
      </c>
      <c r="J7" s="47" t="s">
        <v>2860</v>
      </c>
      <c r="K7" s="52">
        <v>2015</v>
      </c>
      <c r="L7" s="52">
        <v>2014</v>
      </c>
      <c r="M7" s="52">
        <v>2015</v>
      </c>
      <c r="O7" s="53">
        <v>43899</v>
      </c>
      <c r="Q7" s="53">
        <v>43899</v>
      </c>
      <c r="R7" s="52" t="s">
        <v>1632</v>
      </c>
      <c r="S7" s="47" t="s">
        <v>2051</v>
      </c>
      <c r="T7" s="47" t="s">
        <v>2051</v>
      </c>
      <c r="U7" s="47" t="s">
        <v>2051</v>
      </c>
    </row>
    <row r="8" spans="1:21" ht="28.8" x14ac:dyDescent="0.3">
      <c r="A8" s="50">
        <v>9</v>
      </c>
      <c r="B8" s="47" t="s">
        <v>59</v>
      </c>
      <c r="C8" s="51">
        <v>111800</v>
      </c>
      <c r="D8" s="47" t="s">
        <v>1570</v>
      </c>
      <c r="E8" s="47" t="s">
        <v>2045</v>
      </c>
      <c r="F8" s="47" t="s">
        <v>16</v>
      </c>
      <c r="G8" s="47" t="s">
        <v>380</v>
      </c>
      <c r="H8" s="47"/>
      <c r="I8" s="58" t="s">
        <v>4432</v>
      </c>
      <c r="J8" s="47" t="s">
        <v>1571</v>
      </c>
      <c r="K8" s="52">
        <v>2019</v>
      </c>
      <c r="L8" s="52">
        <v>2018</v>
      </c>
      <c r="M8" s="52">
        <v>2019</v>
      </c>
      <c r="O8" s="53">
        <v>43753</v>
      </c>
      <c r="Q8" s="53">
        <v>43753</v>
      </c>
      <c r="R8" s="52" t="s">
        <v>55</v>
      </c>
      <c r="S8" s="47" t="s">
        <v>381</v>
      </c>
      <c r="T8" s="47" t="s">
        <v>381</v>
      </c>
      <c r="U8" s="47" t="s">
        <v>381</v>
      </c>
    </row>
    <row r="9" spans="1:21" ht="28.8" x14ac:dyDescent="0.3">
      <c r="A9" s="63">
        <v>6</v>
      </c>
      <c r="B9" s="64" t="s">
        <v>3</v>
      </c>
      <c r="C9" s="66" t="s">
        <v>889</v>
      </c>
      <c r="D9" s="65" t="s">
        <v>890</v>
      </c>
      <c r="E9" s="64" t="s">
        <v>4508</v>
      </c>
      <c r="F9" s="64" t="s">
        <v>134</v>
      </c>
      <c r="G9" s="64" t="s">
        <v>380</v>
      </c>
      <c r="H9" s="64"/>
      <c r="I9" s="68" t="s">
        <v>4507</v>
      </c>
      <c r="J9" s="64" t="s">
        <v>4509</v>
      </c>
      <c r="K9" s="66">
        <v>2018</v>
      </c>
      <c r="L9" s="66">
        <v>2017</v>
      </c>
      <c r="M9" s="66">
        <v>2018</v>
      </c>
      <c r="O9" s="67">
        <v>44092</v>
      </c>
      <c r="Q9" s="67">
        <v>44092</v>
      </c>
      <c r="R9" s="66" t="s">
        <v>4036</v>
      </c>
      <c r="S9" s="64" t="s">
        <v>2051</v>
      </c>
      <c r="T9" s="64" t="s">
        <v>2051</v>
      </c>
      <c r="U9" s="64" t="s">
        <v>2051</v>
      </c>
    </row>
    <row r="10" spans="1:21" ht="28.8" x14ac:dyDescent="0.3">
      <c r="A10" s="69">
        <v>7</v>
      </c>
      <c r="B10" s="70" t="s">
        <v>12</v>
      </c>
      <c r="C10" s="72" t="s">
        <v>4511</v>
      </c>
      <c r="D10" s="71" t="s">
        <v>4512</v>
      </c>
      <c r="E10" s="70" t="s">
        <v>4513</v>
      </c>
      <c r="F10" s="70" t="s">
        <v>87</v>
      </c>
      <c r="G10" s="70" t="s">
        <v>380</v>
      </c>
      <c r="H10" s="70"/>
      <c r="I10" s="68" t="s">
        <v>4510</v>
      </c>
      <c r="J10" s="70" t="s">
        <v>4514</v>
      </c>
      <c r="K10" s="72">
        <v>2013</v>
      </c>
      <c r="L10" s="72">
        <v>2012</v>
      </c>
      <c r="M10" s="46"/>
      <c r="O10" s="73">
        <v>44005</v>
      </c>
      <c r="Q10" s="73">
        <v>44005</v>
      </c>
      <c r="R10" s="72" t="s">
        <v>2871</v>
      </c>
      <c r="S10" s="64"/>
      <c r="T10" s="64"/>
      <c r="U10" s="64"/>
    </row>
    <row r="11" spans="1:21" ht="28.8" x14ac:dyDescent="0.3">
      <c r="A11" s="50">
        <v>2</v>
      </c>
      <c r="B11" s="47" t="s">
        <v>60</v>
      </c>
      <c r="C11" s="51">
        <v>840400</v>
      </c>
      <c r="D11" s="47" t="s">
        <v>1597</v>
      </c>
      <c r="E11" s="47" t="s">
        <v>2074</v>
      </c>
      <c r="F11" s="47" t="s">
        <v>36</v>
      </c>
      <c r="G11" s="47" t="s">
        <v>380</v>
      </c>
      <c r="H11" s="47"/>
      <c r="I11" s="58" t="s">
        <v>4433</v>
      </c>
      <c r="J11" s="47" t="s">
        <v>1598</v>
      </c>
      <c r="K11" s="52">
        <v>2019</v>
      </c>
      <c r="L11" s="52">
        <v>2018</v>
      </c>
      <c r="M11" s="52">
        <v>2019</v>
      </c>
      <c r="O11" s="53">
        <v>43817</v>
      </c>
      <c r="Q11" s="53">
        <v>43817</v>
      </c>
      <c r="R11" s="52" t="s">
        <v>55</v>
      </c>
      <c r="S11" s="47" t="s">
        <v>381</v>
      </c>
      <c r="T11" s="47" t="s">
        <v>381</v>
      </c>
      <c r="U11" s="47" t="s">
        <v>381</v>
      </c>
    </row>
    <row r="12" spans="1:21" ht="28.8" x14ac:dyDescent="0.3">
      <c r="A12" s="50">
        <v>7</v>
      </c>
      <c r="B12" s="47" t="s">
        <v>12</v>
      </c>
      <c r="C12" s="51">
        <v>3066300</v>
      </c>
      <c r="D12" s="47" t="s">
        <v>1607</v>
      </c>
      <c r="E12" s="47" t="s">
        <v>2093</v>
      </c>
      <c r="F12" s="47" t="s">
        <v>24</v>
      </c>
      <c r="G12" s="47" t="s">
        <v>380</v>
      </c>
      <c r="H12" s="47"/>
      <c r="I12" s="58" t="s">
        <v>4434</v>
      </c>
      <c r="J12" s="47" t="s">
        <v>1608</v>
      </c>
      <c r="K12" s="52">
        <v>2017</v>
      </c>
      <c r="L12" s="46"/>
      <c r="M12" s="46"/>
      <c r="O12" s="53">
        <v>43742</v>
      </c>
      <c r="Q12" s="53">
        <v>43742</v>
      </c>
      <c r="R12" s="52" t="s">
        <v>55</v>
      </c>
      <c r="S12" s="47" t="s">
        <v>381</v>
      </c>
      <c r="T12" s="47" t="s">
        <v>381</v>
      </c>
      <c r="U12" s="47" t="s">
        <v>381</v>
      </c>
    </row>
    <row r="13" spans="1:21" ht="28.8" x14ac:dyDescent="0.3">
      <c r="A13" s="69">
        <v>3</v>
      </c>
      <c r="B13" s="70" t="s">
        <v>6</v>
      </c>
      <c r="C13" s="72" t="s">
        <v>4516</v>
      </c>
      <c r="D13" s="71" t="s">
        <v>4517</v>
      </c>
      <c r="E13" s="70" t="s">
        <v>4518</v>
      </c>
      <c r="F13" s="70" t="s">
        <v>30</v>
      </c>
      <c r="G13" s="70" t="s">
        <v>380</v>
      </c>
      <c r="H13" s="70"/>
      <c r="I13" s="68" t="s">
        <v>4515</v>
      </c>
      <c r="J13" s="70" t="s">
        <v>4519</v>
      </c>
      <c r="K13" s="72">
        <v>2020</v>
      </c>
      <c r="L13" s="72">
        <v>2019</v>
      </c>
      <c r="M13" s="46"/>
      <c r="O13" s="73">
        <v>44077</v>
      </c>
      <c r="Q13" s="73">
        <v>44077</v>
      </c>
      <c r="R13" s="72" t="s">
        <v>4036</v>
      </c>
      <c r="S13" s="70" t="s">
        <v>381</v>
      </c>
      <c r="T13" s="70" t="s">
        <v>381</v>
      </c>
      <c r="U13" s="70" t="s">
        <v>381</v>
      </c>
    </row>
    <row r="14" spans="1:21" ht="28.8" x14ac:dyDescent="0.3">
      <c r="A14" s="50">
        <v>6</v>
      </c>
      <c r="B14" s="47" t="s">
        <v>3</v>
      </c>
      <c r="C14" s="51">
        <v>2294800</v>
      </c>
      <c r="D14" s="47" t="s">
        <v>2088</v>
      </c>
      <c r="E14" s="47" t="s">
        <v>2089</v>
      </c>
      <c r="F14" s="47" t="s">
        <v>4</v>
      </c>
      <c r="G14" s="47" t="s">
        <v>382</v>
      </c>
      <c r="H14" s="49">
        <v>41878</v>
      </c>
      <c r="I14" s="59" t="s">
        <v>4435</v>
      </c>
      <c r="J14" s="47" t="s">
        <v>2090</v>
      </c>
      <c r="K14" s="52">
        <v>2019</v>
      </c>
      <c r="L14" s="52">
        <v>1500</v>
      </c>
      <c r="M14" s="46"/>
      <c r="O14" s="53">
        <v>43853</v>
      </c>
      <c r="Q14" s="53">
        <v>43853</v>
      </c>
      <c r="R14" s="52" t="s">
        <v>1632</v>
      </c>
      <c r="S14" s="47" t="s">
        <v>381</v>
      </c>
      <c r="T14" s="47" t="s">
        <v>381</v>
      </c>
      <c r="U14" s="47" t="s">
        <v>381</v>
      </c>
    </row>
    <row r="15" spans="1:21" ht="28.8" x14ac:dyDescent="0.3">
      <c r="A15" s="50">
        <v>6</v>
      </c>
      <c r="B15" s="47" t="s">
        <v>3</v>
      </c>
      <c r="C15" s="51">
        <v>2074100</v>
      </c>
      <c r="D15" s="60" t="s">
        <v>4500</v>
      </c>
      <c r="E15" s="47" t="s">
        <v>2089</v>
      </c>
      <c r="F15" s="47" t="s">
        <v>4</v>
      </c>
      <c r="G15" s="47" t="s">
        <v>382</v>
      </c>
      <c r="H15" s="49">
        <v>41878</v>
      </c>
      <c r="I15" s="59" t="s">
        <v>4436</v>
      </c>
      <c r="J15" s="47" t="s">
        <v>2467</v>
      </c>
      <c r="K15" s="52">
        <v>2020</v>
      </c>
      <c r="L15" s="52">
        <v>1500</v>
      </c>
      <c r="M15" s="46"/>
      <c r="O15" s="53">
        <v>43881</v>
      </c>
      <c r="Q15" s="53">
        <v>43881</v>
      </c>
      <c r="R15" s="52" t="s">
        <v>1632</v>
      </c>
      <c r="S15" s="47" t="s">
        <v>381</v>
      </c>
      <c r="T15" s="47" t="s">
        <v>381</v>
      </c>
      <c r="U15" s="47" t="s">
        <v>381</v>
      </c>
    </row>
    <row r="16" spans="1:21" ht="28.8" x14ac:dyDescent="0.3">
      <c r="A16" s="69">
        <v>2</v>
      </c>
      <c r="B16" s="70" t="s">
        <v>60</v>
      </c>
      <c r="C16" s="72" t="s">
        <v>788</v>
      </c>
      <c r="D16" s="71" t="s">
        <v>789</v>
      </c>
      <c r="E16" s="70" t="s">
        <v>4521</v>
      </c>
      <c r="F16" s="70" t="s">
        <v>91</v>
      </c>
      <c r="G16" s="70" t="s">
        <v>380</v>
      </c>
      <c r="H16" s="70"/>
      <c r="I16" s="68" t="s">
        <v>4520</v>
      </c>
      <c r="J16" s="70" t="s">
        <v>4522</v>
      </c>
      <c r="K16" s="72">
        <v>2019</v>
      </c>
      <c r="L16" s="72">
        <v>2018</v>
      </c>
      <c r="M16" s="72">
        <v>2019</v>
      </c>
      <c r="O16" s="73">
        <v>44078</v>
      </c>
      <c r="Q16" s="73">
        <v>44078</v>
      </c>
      <c r="R16" s="72" t="s">
        <v>4036</v>
      </c>
      <c r="S16" s="70" t="s">
        <v>381</v>
      </c>
      <c r="T16" s="70" t="s">
        <v>381</v>
      </c>
      <c r="U16" s="70" t="s">
        <v>381</v>
      </c>
    </row>
    <row r="17" spans="1:21" ht="28.8" x14ac:dyDescent="0.3">
      <c r="A17" s="50">
        <v>3</v>
      </c>
      <c r="B17" s="47" t="s">
        <v>6</v>
      </c>
      <c r="C17" s="51">
        <v>330300</v>
      </c>
      <c r="D17" s="47" t="s">
        <v>1583</v>
      </c>
      <c r="E17" s="47" t="s">
        <v>2055</v>
      </c>
      <c r="F17" s="47" t="s">
        <v>25</v>
      </c>
      <c r="G17" s="47" t="s">
        <v>380</v>
      </c>
      <c r="H17" s="47"/>
      <c r="I17" s="58" t="s">
        <v>4437</v>
      </c>
      <c r="J17" s="47" t="s">
        <v>1584</v>
      </c>
      <c r="K17" s="52">
        <v>2019</v>
      </c>
      <c r="L17" s="52">
        <v>2018</v>
      </c>
      <c r="M17" s="52">
        <v>2019</v>
      </c>
      <c r="N17" s="56"/>
      <c r="O17" s="53">
        <v>43740</v>
      </c>
      <c r="Q17" s="53">
        <v>43740</v>
      </c>
      <c r="R17" s="52" t="s">
        <v>55</v>
      </c>
      <c r="S17" s="47" t="s">
        <v>381</v>
      </c>
      <c r="T17" s="47" t="s">
        <v>381</v>
      </c>
      <c r="U17" s="47" t="s">
        <v>381</v>
      </c>
    </row>
    <row r="18" spans="1:21" ht="28.8" x14ac:dyDescent="0.3">
      <c r="A18" s="69">
        <v>9</v>
      </c>
      <c r="B18" s="70" t="s">
        <v>59</v>
      </c>
      <c r="C18" s="72" t="s">
        <v>882</v>
      </c>
      <c r="D18" s="71" t="s">
        <v>883</v>
      </c>
      <c r="E18" s="70" t="s">
        <v>4524</v>
      </c>
      <c r="F18" s="70" t="s">
        <v>16</v>
      </c>
      <c r="G18" s="70" t="s">
        <v>380</v>
      </c>
      <c r="H18" s="70"/>
      <c r="I18" s="68" t="s">
        <v>4523</v>
      </c>
      <c r="J18" s="70" t="s">
        <v>4525</v>
      </c>
      <c r="K18" s="72">
        <v>2017</v>
      </c>
      <c r="L18" s="74">
        <v>2013</v>
      </c>
      <c r="M18" s="74">
        <v>2014</v>
      </c>
      <c r="N18" s="74">
        <v>2015</v>
      </c>
      <c r="O18" s="73">
        <v>44082</v>
      </c>
      <c r="Q18" s="73">
        <v>44082</v>
      </c>
      <c r="R18" s="72" t="s">
        <v>4036</v>
      </c>
      <c r="S18" s="47"/>
      <c r="T18" s="47"/>
      <c r="U18" s="47"/>
    </row>
    <row r="19" spans="1:21" ht="28.8" x14ac:dyDescent="0.3">
      <c r="A19" s="50">
        <v>9</v>
      </c>
      <c r="B19" s="47" t="s">
        <v>59</v>
      </c>
      <c r="C19" s="51">
        <v>728300</v>
      </c>
      <c r="D19" s="47" t="s">
        <v>2844</v>
      </c>
      <c r="E19" s="47" t="s">
        <v>2845</v>
      </c>
      <c r="F19" s="47" t="s">
        <v>26</v>
      </c>
      <c r="G19" s="47" t="s">
        <v>380</v>
      </c>
      <c r="H19" s="47"/>
      <c r="I19" s="58" t="s">
        <v>4438</v>
      </c>
      <c r="J19" s="47" t="s">
        <v>2846</v>
      </c>
      <c r="K19" s="52">
        <v>2016</v>
      </c>
      <c r="L19" s="52">
        <v>2015</v>
      </c>
      <c r="M19" s="52">
        <v>2016</v>
      </c>
      <c r="O19" s="53">
        <v>43900</v>
      </c>
      <c r="Q19" s="53">
        <v>43900</v>
      </c>
      <c r="R19" s="52" t="s">
        <v>1632</v>
      </c>
      <c r="S19" s="47" t="s">
        <v>2051</v>
      </c>
      <c r="T19" s="47" t="s">
        <v>2051</v>
      </c>
      <c r="U19" s="47" t="s">
        <v>2051</v>
      </c>
    </row>
    <row r="20" spans="1:21" ht="28.8" x14ac:dyDescent="0.3">
      <c r="A20" s="50">
        <v>2</v>
      </c>
      <c r="B20" s="47" t="s">
        <v>60</v>
      </c>
      <c r="C20" s="51">
        <v>527600</v>
      </c>
      <c r="D20" s="47" t="s">
        <v>1591</v>
      </c>
      <c r="E20" s="47" t="s">
        <v>2065</v>
      </c>
      <c r="F20" s="47" t="s">
        <v>265</v>
      </c>
      <c r="G20" s="47" t="s">
        <v>380</v>
      </c>
      <c r="H20" s="47"/>
      <c r="I20" s="58" t="s">
        <v>4439</v>
      </c>
      <c r="J20" s="47" t="s">
        <v>1592</v>
      </c>
      <c r="K20" s="52">
        <v>2019</v>
      </c>
      <c r="L20" s="52">
        <v>2018</v>
      </c>
      <c r="M20" s="52">
        <v>2019</v>
      </c>
      <c r="O20" s="53">
        <v>43798</v>
      </c>
      <c r="Q20" s="53">
        <v>43798</v>
      </c>
      <c r="R20" s="52" t="s">
        <v>55</v>
      </c>
      <c r="S20" s="47" t="s">
        <v>381</v>
      </c>
      <c r="T20" s="47" t="s">
        <v>381</v>
      </c>
      <c r="U20" s="47" t="s">
        <v>381</v>
      </c>
    </row>
    <row r="21" spans="1:21" ht="28.8" x14ac:dyDescent="0.3">
      <c r="A21" s="50">
        <v>7</v>
      </c>
      <c r="B21" s="47" t="s">
        <v>12</v>
      </c>
      <c r="C21" s="51">
        <v>728900</v>
      </c>
      <c r="D21" s="47" t="s">
        <v>1595</v>
      </c>
      <c r="E21" s="47" t="s">
        <v>2070</v>
      </c>
      <c r="F21" s="47" t="s">
        <v>389</v>
      </c>
      <c r="G21" s="47" t="s">
        <v>380</v>
      </c>
      <c r="H21" s="47"/>
      <c r="I21" s="58" t="s">
        <v>4440</v>
      </c>
      <c r="J21" s="47" t="s">
        <v>1596</v>
      </c>
      <c r="K21" s="52">
        <v>2017</v>
      </c>
      <c r="L21" s="46"/>
      <c r="M21" s="46"/>
      <c r="O21" s="53">
        <v>43742</v>
      </c>
      <c r="Q21" s="53">
        <v>43742</v>
      </c>
      <c r="R21" s="52" t="s">
        <v>55</v>
      </c>
      <c r="S21" s="47" t="s">
        <v>381</v>
      </c>
      <c r="T21" s="47" t="s">
        <v>381</v>
      </c>
      <c r="U21" s="47" t="s">
        <v>381</v>
      </c>
    </row>
    <row r="22" spans="1:21" ht="28.8" x14ac:dyDescent="0.3">
      <c r="A22" s="50">
        <v>7</v>
      </c>
      <c r="B22" s="47" t="s">
        <v>12</v>
      </c>
      <c r="C22" s="51">
        <v>2280500</v>
      </c>
      <c r="D22" s="47" t="s">
        <v>2850</v>
      </c>
      <c r="E22" s="47" t="s">
        <v>2851</v>
      </c>
      <c r="F22" s="47" t="s">
        <v>26</v>
      </c>
      <c r="G22" s="47" t="s">
        <v>380</v>
      </c>
      <c r="H22" s="47"/>
      <c r="I22" s="58" t="s">
        <v>4441</v>
      </c>
      <c r="J22" s="47" t="s">
        <v>2852</v>
      </c>
      <c r="K22" s="52">
        <v>2016</v>
      </c>
      <c r="L22" s="52">
        <v>2015</v>
      </c>
      <c r="M22" s="52">
        <v>2016</v>
      </c>
      <c r="O22" s="53">
        <v>43896</v>
      </c>
      <c r="Q22" s="53">
        <v>43896</v>
      </c>
      <c r="R22" s="52" t="s">
        <v>1632</v>
      </c>
      <c r="S22" s="47" t="s">
        <v>381</v>
      </c>
      <c r="T22" s="47" t="s">
        <v>381</v>
      </c>
      <c r="U22" s="47" t="s">
        <v>381</v>
      </c>
    </row>
    <row r="23" spans="1:21" ht="28.8" x14ac:dyDescent="0.3">
      <c r="A23" s="69">
        <v>3</v>
      </c>
      <c r="B23" s="70" t="s">
        <v>6</v>
      </c>
      <c r="C23" s="72" t="s">
        <v>4527</v>
      </c>
      <c r="D23" s="71" t="s">
        <v>4528</v>
      </c>
      <c r="E23" s="70" t="s">
        <v>4529</v>
      </c>
      <c r="F23" s="70" t="s">
        <v>132</v>
      </c>
      <c r="G23" s="70" t="s">
        <v>380</v>
      </c>
      <c r="H23" s="70"/>
      <c r="I23" s="68" t="s">
        <v>4526</v>
      </c>
      <c r="J23" s="70" t="s">
        <v>4530</v>
      </c>
      <c r="K23" s="72">
        <v>2020</v>
      </c>
      <c r="L23" s="72">
        <v>2019</v>
      </c>
      <c r="M23" s="72">
        <v>2020</v>
      </c>
      <c r="O23" s="73">
        <v>44075</v>
      </c>
      <c r="Q23" s="73">
        <v>44075</v>
      </c>
      <c r="R23" s="72" t="s">
        <v>4036</v>
      </c>
      <c r="S23" s="47"/>
      <c r="T23" s="47"/>
      <c r="U23" s="47"/>
    </row>
    <row r="24" spans="1:21" ht="28.8" x14ac:dyDescent="0.3">
      <c r="A24" s="50">
        <v>3</v>
      </c>
      <c r="B24" s="47" t="s">
        <v>6</v>
      </c>
      <c r="C24" s="51">
        <v>331700</v>
      </c>
      <c r="D24" s="47" t="s">
        <v>666</v>
      </c>
      <c r="E24" s="47" t="s">
        <v>2999</v>
      </c>
      <c r="F24" s="47" t="s">
        <v>25</v>
      </c>
      <c r="G24" s="47" t="s">
        <v>380</v>
      </c>
      <c r="H24" s="47"/>
      <c r="I24" s="58" t="s">
        <v>4442</v>
      </c>
      <c r="J24" s="47" t="s">
        <v>3000</v>
      </c>
      <c r="K24" s="52">
        <v>2016</v>
      </c>
      <c r="L24" s="52">
        <v>2011</v>
      </c>
      <c r="M24" s="52">
        <v>2012</v>
      </c>
      <c r="N24" s="54">
        <v>2013</v>
      </c>
      <c r="O24" s="53">
        <v>43934</v>
      </c>
      <c r="Q24" s="53">
        <v>43934</v>
      </c>
      <c r="R24" s="52" t="s">
        <v>2871</v>
      </c>
      <c r="S24" s="47" t="s">
        <v>381</v>
      </c>
      <c r="T24" s="47" t="s">
        <v>381</v>
      </c>
      <c r="U24" s="47" t="s">
        <v>381</v>
      </c>
    </row>
    <row r="25" spans="1:21" ht="28.8" x14ac:dyDescent="0.3">
      <c r="A25" s="69">
        <v>10</v>
      </c>
      <c r="B25" s="70" t="s">
        <v>59</v>
      </c>
      <c r="C25" s="72" t="s">
        <v>4532</v>
      </c>
      <c r="D25" s="75" t="s">
        <v>4533</v>
      </c>
      <c r="E25" s="70" t="s">
        <v>4534</v>
      </c>
      <c r="F25" s="70" t="s">
        <v>68</v>
      </c>
      <c r="G25" s="70" t="s">
        <v>380</v>
      </c>
      <c r="H25" s="70"/>
      <c r="I25" s="68" t="s">
        <v>4531</v>
      </c>
      <c r="J25" s="70" t="s">
        <v>4535</v>
      </c>
      <c r="K25" s="72">
        <v>2019</v>
      </c>
      <c r="L25" s="72">
        <v>2018</v>
      </c>
      <c r="M25" s="72">
        <v>2019</v>
      </c>
      <c r="O25" s="73">
        <v>44077</v>
      </c>
      <c r="Q25" s="73">
        <v>44077</v>
      </c>
      <c r="R25" s="72" t="s">
        <v>4036</v>
      </c>
      <c r="S25" s="70" t="s">
        <v>381</v>
      </c>
      <c r="T25" s="70" t="s">
        <v>2051</v>
      </c>
      <c r="U25" s="70" t="s">
        <v>2051</v>
      </c>
    </row>
    <row r="26" spans="1:21" ht="28.8" x14ac:dyDescent="0.3">
      <c r="A26" s="50">
        <v>4</v>
      </c>
      <c r="B26" s="47" t="s">
        <v>9</v>
      </c>
      <c r="C26" s="51">
        <v>342700</v>
      </c>
      <c r="D26" s="47" t="s">
        <v>1587</v>
      </c>
      <c r="E26" s="47" t="s">
        <v>2057</v>
      </c>
      <c r="F26" s="47" t="s">
        <v>20</v>
      </c>
      <c r="G26" s="47" t="s">
        <v>380</v>
      </c>
      <c r="H26" s="47"/>
      <c r="I26" s="58" t="s">
        <v>4443</v>
      </c>
      <c r="J26" s="47" t="s">
        <v>1588</v>
      </c>
      <c r="K26" s="52">
        <v>2019</v>
      </c>
      <c r="L26" s="52">
        <v>2018</v>
      </c>
      <c r="M26" s="46"/>
      <c r="O26" s="53">
        <v>43755</v>
      </c>
      <c r="Q26" s="53">
        <v>43755</v>
      </c>
      <c r="R26" s="52" t="s">
        <v>55</v>
      </c>
      <c r="S26" s="47" t="s">
        <v>2051</v>
      </c>
      <c r="T26" s="47" t="s">
        <v>2051</v>
      </c>
      <c r="U26" s="47" t="s">
        <v>2051</v>
      </c>
    </row>
    <row r="27" spans="1:21" ht="28.8" x14ac:dyDescent="0.3">
      <c r="A27" s="69">
        <v>2</v>
      </c>
      <c r="B27" s="70" t="s">
        <v>60</v>
      </c>
      <c r="C27" s="72" t="s">
        <v>4537</v>
      </c>
      <c r="D27" s="71" t="s">
        <v>4538</v>
      </c>
      <c r="E27" s="70" t="s">
        <v>4539</v>
      </c>
      <c r="F27" s="70" t="s">
        <v>19</v>
      </c>
      <c r="G27" s="70" t="s">
        <v>380</v>
      </c>
      <c r="H27" s="70"/>
      <c r="I27" s="68" t="s">
        <v>4536</v>
      </c>
      <c r="J27" s="70" t="s">
        <v>4540</v>
      </c>
      <c r="K27" s="72">
        <v>2019</v>
      </c>
      <c r="L27" s="72">
        <v>2018</v>
      </c>
      <c r="M27" s="72">
        <v>2019</v>
      </c>
      <c r="O27" s="73">
        <v>44092</v>
      </c>
      <c r="Q27" s="73">
        <v>44092</v>
      </c>
      <c r="R27" s="72" t="s">
        <v>4036</v>
      </c>
      <c r="S27" s="70" t="s">
        <v>381</v>
      </c>
      <c r="T27" s="70" t="s">
        <v>381</v>
      </c>
      <c r="U27" s="70" t="s">
        <v>381</v>
      </c>
    </row>
    <row r="28" spans="1:21" ht="28.8" x14ac:dyDescent="0.3">
      <c r="A28" s="69">
        <v>7</v>
      </c>
      <c r="B28" s="70" t="s">
        <v>12</v>
      </c>
      <c r="C28" s="72" t="s">
        <v>4542</v>
      </c>
      <c r="D28" s="71" t="s">
        <v>4150</v>
      </c>
      <c r="E28" s="70" t="s">
        <v>4543</v>
      </c>
      <c r="F28" s="70" t="s">
        <v>24</v>
      </c>
      <c r="G28" s="70" t="s">
        <v>380</v>
      </c>
      <c r="H28" s="70"/>
      <c r="I28" s="68" t="s">
        <v>4541</v>
      </c>
      <c r="J28" s="70" t="s">
        <v>4544</v>
      </c>
      <c r="K28" s="72">
        <v>2019</v>
      </c>
      <c r="L28" s="72">
        <v>2016</v>
      </c>
      <c r="M28" s="72">
        <v>2017</v>
      </c>
      <c r="N28" s="74">
        <v>2018</v>
      </c>
      <c r="O28" s="73">
        <v>44077</v>
      </c>
      <c r="Q28" s="73">
        <v>44077</v>
      </c>
      <c r="R28" s="72" t="s">
        <v>4036</v>
      </c>
      <c r="S28" s="70" t="s">
        <v>381</v>
      </c>
      <c r="T28" s="70" t="s">
        <v>381</v>
      </c>
      <c r="U28" s="70" t="s">
        <v>381</v>
      </c>
    </row>
    <row r="29" spans="1:21" ht="28.8" x14ac:dyDescent="0.3">
      <c r="A29" s="63">
        <v>3</v>
      </c>
      <c r="B29" s="64" t="s">
        <v>6</v>
      </c>
      <c r="C29" s="66" t="s">
        <v>4546</v>
      </c>
      <c r="D29" s="65" t="s">
        <v>4150</v>
      </c>
      <c r="E29" s="64" t="s">
        <v>4547</v>
      </c>
      <c r="F29" s="64" t="s">
        <v>7</v>
      </c>
      <c r="G29" s="64" t="s">
        <v>380</v>
      </c>
      <c r="H29" s="64"/>
      <c r="I29" s="68" t="s">
        <v>4545</v>
      </c>
      <c r="J29" s="64" t="s">
        <v>4548</v>
      </c>
      <c r="K29" s="66">
        <v>2016</v>
      </c>
      <c r="L29" s="66">
        <v>2014</v>
      </c>
      <c r="M29" s="66">
        <v>2015</v>
      </c>
      <c r="O29" s="67">
        <v>44077</v>
      </c>
      <c r="Q29" s="67">
        <v>44077</v>
      </c>
      <c r="R29" s="66" t="s">
        <v>4036</v>
      </c>
      <c r="S29" s="70"/>
      <c r="T29" s="70"/>
      <c r="U29" s="70"/>
    </row>
    <row r="30" spans="1:21" ht="28.8" x14ac:dyDescent="0.3">
      <c r="A30" s="63">
        <v>9</v>
      </c>
      <c r="B30" s="64" t="s">
        <v>59</v>
      </c>
      <c r="C30" s="66" t="s">
        <v>4550</v>
      </c>
      <c r="D30" s="65" t="s">
        <v>4551</v>
      </c>
      <c r="E30" s="64" t="s">
        <v>4552</v>
      </c>
      <c r="F30" s="64" t="s">
        <v>16</v>
      </c>
      <c r="G30" s="64" t="s">
        <v>380</v>
      </c>
      <c r="H30" s="64"/>
      <c r="I30" s="68" t="s">
        <v>4549</v>
      </c>
      <c r="J30" s="64" t="s">
        <v>4553</v>
      </c>
      <c r="K30" s="66">
        <v>2019</v>
      </c>
      <c r="L30" s="66">
        <v>2018</v>
      </c>
      <c r="M30" s="66">
        <v>2019</v>
      </c>
      <c r="O30" s="67">
        <v>44077</v>
      </c>
      <c r="Q30" s="67">
        <v>44077</v>
      </c>
      <c r="R30" s="66" t="s">
        <v>4036</v>
      </c>
      <c r="S30" s="70"/>
      <c r="T30" s="70"/>
      <c r="U30" s="70"/>
    </row>
    <row r="31" spans="1:21" ht="28.8" x14ac:dyDescent="0.3">
      <c r="A31" s="50">
        <v>4</v>
      </c>
      <c r="B31" s="47" t="s">
        <v>9</v>
      </c>
      <c r="C31" s="51">
        <v>3832300</v>
      </c>
      <c r="D31" s="47" t="s">
        <v>1623</v>
      </c>
      <c r="E31" s="47" t="s">
        <v>2101</v>
      </c>
      <c r="F31" s="47" t="s">
        <v>10</v>
      </c>
      <c r="G31" s="47" t="s">
        <v>382</v>
      </c>
      <c r="H31" s="49">
        <v>42307</v>
      </c>
      <c r="I31" s="59" t="s">
        <v>4444</v>
      </c>
      <c r="J31" s="47" t="s">
        <v>1624</v>
      </c>
      <c r="K31" s="52">
        <v>2015</v>
      </c>
      <c r="L31" s="52">
        <v>2013</v>
      </c>
      <c r="M31" s="52">
        <v>2014</v>
      </c>
      <c r="N31" s="54">
        <v>2015</v>
      </c>
      <c r="O31" s="53">
        <v>43759</v>
      </c>
      <c r="Q31" s="53">
        <v>43759</v>
      </c>
      <c r="R31" s="52" t="s">
        <v>55</v>
      </c>
      <c r="S31" s="47" t="s">
        <v>381</v>
      </c>
      <c r="T31" s="47" t="s">
        <v>381</v>
      </c>
      <c r="U31" s="47" t="s">
        <v>381</v>
      </c>
    </row>
    <row r="32" spans="1:21" ht="28.8" x14ac:dyDescent="0.3">
      <c r="A32" s="50">
        <v>1</v>
      </c>
      <c r="B32" s="47" t="s">
        <v>60</v>
      </c>
      <c r="C32" s="51">
        <v>214400</v>
      </c>
      <c r="D32" s="47" t="s">
        <v>1577</v>
      </c>
      <c r="E32" s="47" t="s">
        <v>2052</v>
      </c>
      <c r="F32" s="47" t="s">
        <v>29</v>
      </c>
      <c r="G32" s="47" t="s">
        <v>380</v>
      </c>
      <c r="H32" s="47"/>
      <c r="I32" s="58" t="s">
        <v>4445</v>
      </c>
      <c r="J32" s="47" t="s">
        <v>1578</v>
      </c>
      <c r="K32" s="52">
        <v>2019</v>
      </c>
      <c r="L32" s="52">
        <v>2018</v>
      </c>
      <c r="M32" s="52">
        <v>2019</v>
      </c>
      <c r="O32" s="53">
        <v>43794</v>
      </c>
      <c r="Q32" s="53">
        <v>43794</v>
      </c>
      <c r="R32" s="52" t="s">
        <v>55</v>
      </c>
      <c r="S32" s="47" t="s">
        <v>381</v>
      </c>
      <c r="T32" s="47" t="s">
        <v>381</v>
      </c>
      <c r="U32" s="47" t="s">
        <v>381</v>
      </c>
    </row>
    <row r="33" spans="1:21" ht="28.8" x14ac:dyDescent="0.3">
      <c r="A33" s="50">
        <v>7</v>
      </c>
      <c r="B33" s="47" t="s">
        <v>12</v>
      </c>
      <c r="C33" s="51">
        <v>3654300</v>
      </c>
      <c r="D33" s="47" t="s">
        <v>1618</v>
      </c>
      <c r="E33" s="47" t="s">
        <v>2103</v>
      </c>
      <c r="F33" s="47" t="s">
        <v>7</v>
      </c>
      <c r="G33" s="47" t="s">
        <v>380</v>
      </c>
      <c r="H33" s="47"/>
      <c r="I33" s="58" t="s">
        <v>4446</v>
      </c>
      <c r="J33" s="47" t="s">
        <v>1619</v>
      </c>
      <c r="K33" s="52">
        <v>2015</v>
      </c>
      <c r="L33" s="46"/>
      <c r="M33" s="56"/>
      <c r="O33" s="53">
        <v>43802</v>
      </c>
      <c r="Q33" s="53">
        <v>43802</v>
      </c>
      <c r="R33" s="52" t="s">
        <v>55</v>
      </c>
      <c r="S33" s="47" t="s">
        <v>381</v>
      </c>
      <c r="T33" s="47" t="s">
        <v>381</v>
      </c>
      <c r="U33" s="47" t="s">
        <v>381</v>
      </c>
    </row>
    <row r="34" spans="1:21" ht="28.8" x14ac:dyDescent="0.3">
      <c r="A34" s="50">
        <v>3</v>
      </c>
      <c r="B34" s="47" t="s">
        <v>6</v>
      </c>
      <c r="C34" s="51">
        <v>4119000</v>
      </c>
      <c r="D34" s="47" t="s">
        <v>2107</v>
      </c>
      <c r="E34" s="47" t="s">
        <v>2108</v>
      </c>
      <c r="F34" s="47" t="s">
        <v>28</v>
      </c>
      <c r="G34" s="47" t="s">
        <v>380</v>
      </c>
      <c r="H34" s="47"/>
      <c r="I34" s="58" t="s">
        <v>4447</v>
      </c>
      <c r="J34" s="47" t="s">
        <v>2109</v>
      </c>
      <c r="K34" s="52">
        <v>2019</v>
      </c>
      <c r="L34" s="52">
        <v>2018</v>
      </c>
      <c r="M34" s="54">
        <v>2019</v>
      </c>
      <c r="O34" s="53">
        <v>43844</v>
      </c>
      <c r="Q34" s="53">
        <v>43844</v>
      </c>
      <c r="R34" s="52" t="s">
        <v>1632</v>
      </c>
      <c r="S34" s="47" t="s">
        <v>381</v>
      </c>
      <c r="T34" s="47" t="s">
        <v>381</v>
      </c>
      <c r="U34" s="47" t="s">
        <v>381</v>
      </c>
    </row>
    <row r="35" spans="1:21" ht="28.8" x14ac:dyDescent="0.3">
      <c r="A35" s="50">
        <v>2</v>
      </c>
      <c r="B35" s="47" t="s">
        <v>60</v>
      </c>
      <c r="C35" s="51">
        <v>2165100</v>
      </c>
      <c r="D35" s="47" t="s">
        <v>1603</v>
      </c>
      <c r="E35" s="47" t="s">
        <v>2087</v>
      </c>
      <c r="F35" s="47" t="s">
        <v>91</v>
      </c>
      <c r="G35" s="47" t="s">
        <v>380</v>
      </c>
      <c r="H35" s="47"/>
      <c r="I35" s="58" t="s">
        <v>4448</v>
      </c>
      <c r="J35" s="47" t="s">
        <v>1604</v>
      </c>
      <c r="K35" s="52">
        <v>2019</v>
      </c>
      <c r="L35" s="52">
        <v>2018</v>
      </c>
      <c r="M35" s="52">
        <v>2019</v>
      </c>
      <c r="O35" s="53">
        <v>43822</v>
      </c>
      <c r="Q35" s="53">
        <v>43822</v>
      </c>
      <c r="R35" s="52" t="s">
        <v>55</v>
      </c>
      <c r="S35" s="47" t="s">
        <v>381</v>
      </c>
      <c r="T35" s="47" t="s">
        <v>381</v>
      </c>
      <c r="U35" s="47" t="s">
        <v>381</v>
      </c>
    </row>
    <row r="36" spans="1:21" ht="28.8" x14ac:dyDescent="0.3">
      <c r="A36" s="63">
        <v>7</v>
      </c>
      <c r="B36" s="64" t="s">
        <v>12</v>
      </c>
      <c r="C36" s="66" t="s">
        <v>722</v>
      </c>
      <c r="D36" s="65" t="s">
        <v>578</v>
      </c>
      <c r="E36" s="64" t="s">
        <v>4555</v>
      </c>
      <c r="F36" s="64" t="s">
        <v>514</v>
      </c>
      <c r="G36" s="64" t="s">
        <v>380</v>
      </c>
      <c r="H36" s="64"/>
      <c r="I36" s="68" t="s">
        <v>4554</v>
      </c>
      <c r="J36" s="64" t="s">
        <v>4556</v>
      </c>
      <c r="K36" s="66">
        <v>2016</v>
      </c>
      <c r="L36" s="76">
        <v>2015</v>
      </c>
      <c r="M36" s="76">
        <v>2016</v>
      </c>
      <c r="O36" s="67">
        <v>44076</v>
      </c>
      <c r="Q36" s="67">
        <v>44076</v>
      </c>
      <c r="R36" s="66" t="s">
        <v>4036</v>
      </c>
      <c r="S36" s="47"/>
      <c r="T36" s="47"/>
      <c r="U36" s="47"/>
    </row>
    <row r="37" spans="1:21" ht="28.8" x14ac:dyDescent="0.3">
      <c r="A37" s="50">
        <v>2</v>
      </c>
      <c r="B37" s="47" t="s">
        <v>60</v>
      </c>
      <c r="C37" s="51">
        <v>710700</v>
      </c>
      <c r="D37" s="47" t="s">
        <v>1593</v>
      </c>
      <c r="E37" s="47" t="s">
        <v>2069</v>
      </c>
      <c r="F37" s="47" t="s">
        <v>36</v>
      </c>
      <c r="G37" s="47" t="s">
        <v>380</v>
      </c>
      <c r="H37" s="47"/>
      <c r="I37" s="58" t="s">
        <v>4449</v>
      </c>
      <c r="J37" s="47" t="s">
        <v>1594</v>
      </c>
      <c r="K37" s="52">
        <v>2019</v>
      </c>
      <c r="L37" s="52">
        <v>2018</v>
      </c>
      <c r="M37" s="52">
        <v>2019</v>
      </c>
      <c r="O37" s="53">
        <v>43794</v>
      </c>
      <c r="Q37" s="53">
        <v>43794</v>
      </c>
      <c r="R37" s="52" t="s">
        <v>55</v>
      </c>
      <c r="S37" s="47" t="s">
        <v>381</v>
      </c>
      <c r="T37" s="47" t="s">
        <v>381</v>
      </c>
      <c r="U37" s="47" t="s">
        <v>381</v>
      </c>
    </row>
    <row r="38" spans="1:21" ht="28.8" x14ac:dyDescent="0.3">
      <c r="A38" s="50">
        <v>7</v>
      </c>
      <c r="B38" s="47" t="s">
        <v>12</v>
      </c>
      <c r="C38" s="51">
        <v>3027100</v>
      </c>
      <c r="D38" s="47" t="s">
        <v>527</v>
      </c>
      <c r="E38" s="47" t="s">
        <v>2091</v>
      </c>
      <c r="F38" s="47" t="s">
        <v>115</v>
      </c>
      <c r="G38" s="47" t="s">
        <v>382</v>
      </c>
      <c r="H38" s="49">
        <v>43449</v>
      </c>
      <c r="I38" s="59" t="s">
        <v>4450</v>
      </c>
      <c r="J38" s="47" t="s">
        <v>1605</v>
      </c>
      <c r="K38" s="52">
        <v>2016</v>
      </c>
      <c r="L38" s="52">
        <v>2014</v>
      </c>
      <c r="M38" s="52">
        <v>2015</v>
      </c>
      <c r="O38" s="53">
        <v>43791</v>
      </c>
      <c r="Q38" s="53">
        <v>43791</v>
      </c>
      <c r="R38" s="52" t="s">
        <v>55</v>
      </c>
      <c r="S38" s="47" t="s">
        <v>381</v>
      </c>
      <c r="T38" s="47" t="s">
        <v>381</v>
      </c>
      <c r="U38" s="47" t="s">
        <v>381</v>
      </c>
    </row>
    <row r="39" spans="1:21" ht="28.8" x14ac:dyDescent="0.3">
      <c r="A39" s="50">
        <v>3</v>
      </c>
      <c r="B39" s="47" t="s">
        <v>6</v>
      </c>
      <c r="C39" s="51">
        <v>3667300</v>
      </c>
      <c r="D39" s="47" t="s">
        <v>1620</v>
      </c>
      <c r="E39" s="47" t="s">
        <v>2104</v>
      </c>
      <c r="F39" s="47" t="s">
        <v>132</v>
      </c>
      <c r="G39" s="47" t="s">
        <v>382</v>
      </c>
      <c r="H39" s="49">
        <v>43982</v>
      </c>
      <c r="I39" s="59" t="s">
        <v>4451</v>
      </c>
      <c r="J39" s="47" t="s">
        <v>1621</v>
      </c>
      <c r="K39" s="52">
        <v>2018</v>
      </c>
      <c r="L39" s="52">
        <v>2017</v>
      </c>
      <c r="M39" s="52">
        <v>2018</v>
      </c>
      <c r="O39" s="53">
        <v>43794</v>
      </c>
      <c r="Q39" s="53">
        <v>43794</v>
      </c>
      <c r="R39" s="52" t="s">
        <v>55</v>
      </c>
      <c r="S39" s="47" t="s">
        <v>381</v>
      </c>
      <c r="T39" s="47" t="s">
        <v>381</v>
      </c>
      <c r="U39" s="47" t="s">
        <v>381</v>
      </c>
    </row>
    <row r="40" spans="1:21" ht="28.8" x14ac:dyDescent="0.3">
      <c r="A40" s="50">
        <v>4</v>
      </c>
      <c r="B40" s="47" t="s">
        <v>9</v>
      </c>
      <c r="C40" s="51">
        <v>148100</v>
      </c>
      <c r="D40" s="47" t="s">
        <v>1572</v>
      </c>
      <c r="E40" s="47" t="s">
        <v>2046</v>
      </c>
      <c r="F40" s="47" t="s">
        <v>10</v>
      </c>
      <c r="G40" s="47" t="s">
        <v>380</v>
      </c>
      <c r="H40" s="47"/>
      <c r="I40" s="58" t="s">
        <v>4452</v>
      </c>
      <c r="J40" s="47" t="s">
        <v>1573</v>
      </c>
      <c r="K40" s="52">
        <v>2019</v>
      </c>
      <c r="L40" s="52">
        <v>2019</v>
      </c>
      <c r="M40" s="46"/>
      <c r="O40" s="53">
        <v>43781</v>
      </c>
      <c r="Q40" s="53">
        <v>43781</v>
      </c>
      <c r="R40" s="52" t="s">
        <v>55</v>
      </c>
      <c r="S40" s="47" t="s">
        <v>381</v>
      </c>
      <c r="T40" s="47" t="s">
        <v>381</v>
      </c>
      <c r="U40" s="47" t="s">
        <v>381</v>
      </c>
    </row>
    <row r="41" spans="1:21" ht="28.8" x14ac:dyDescent="0.3">
      <c r="A41" s="63">
        <v>11</v>
      </c>
      <c r="B41" s="64" t="s">
        <v>57</v>
      </c>
      <c r="C41" s="66" t="s">
        <v>3824</v>
      </c>
      <c r="D41" s="64" t="s">
        <v>3825</v>
      </c>
      <c r="E41" s="64" t="s">
        <v>4558</v>
      </c>
      <c r="F41" s="64" t="s">
        <v>10</v>
      </c>
      <c r="G41" s="64" t="s">
        <v>380</v>
      </c>
      <c r="H41" s="64"/>
      <c r="I41" s="68" t="s">
        <v>4557</v>
      </c>
      <c r="J41" s="64" t="s">
        <v>4559</v>
      </c>
      <c r="K41" s="66">
        <v>2019</v>
      </c>
      <c r="L41" s="66">
        <v>2018</v>
      </c>
      <c r="M41" s="66">
        <v>2019</v>
      </c>
      <c r="O41" s="67">
        <v>44084</v>
      </c>
      <c r="Q41" s="67">
        <v>44084</v>
      </c>
      <c r="R41" s="66" t="s">
        <v>4036</v>
      </c>
      <c r="S41" s="64" t="s">
        <v>2051</v>
      </c>
      <c r="T41" s="64" t="s">
        <v>2051</v>
      </c>
      <c r="U41" s="64" t="s">
        <v>2051</v>
      </c>
    </row>
    <row r="42" spans="1:21" ht="28.8" x14ac:dyDescent="0.3">
      <c r="A42" s="50">
        <v>7</v>
      </c>
      <c r="B42" s="47" t="s">
        <v>12</v>
      </c>
      <c r="C42" s="51">
        <v>3627600</v>
      </c>
      <c r="D42" s="47" t="s">
        <v>1059</v>
      </c>
      <c r="E42" s="47" t="s">
        <v>2101</v>
      </c>
      <c r="F42" s="47" t="s">
        <v>10</v>
      </c>
      <c r="G42" s="47" t="s">
        <v>380</v>
      </c>
      <c r="H42" s="47"/>
      <c r="I42" s="58" t="s">
        <v>4453</v>
      </c>
      <c r="J42" s="47" t="s">
        <v>2102</v>
      </c>
      <c r="K42" s="52">
        <v>2015</v>
      </c>
      <c r="L42" s="46"/>
      <c r="M42" s="46"/>
      <c r="O42" s="53">
        <v>43851</v>
      </c>
      <c r="Q42" s="53">
        <v>43851</v>
      </c>
      <c r="R42" s="52" t="s">
        <v>1632</v>
      </c>
      <c r="S42" s="47" t="s">
        <v>381</v>
      </c>
      <c r="T42" s="47" t="s">
        <v>381</v>
      </c>
      <c r="U42" s="47" t="s">
        <v>381</v>
      </c>
    </row>
    <row r="43" spans="1:21" x14ac:dyDescent="0.3">
      <c r="A43" s="50">
        <v>9</v>
      </c>
      <c r="B43" s="47" t="s">
        <v>59</v>
      </c>
      <c r="C43" s="51">
        <v>3039900</v>
      </c>
      <c r="D43" s="47" t="s">
        <v>314</v>
      </c>
      <c r="E43" s="47" t="s">
        <v>2092</v>
      </c>
      <c r="F43" s="47" t="s">
        <v>16</v>
      </c>
      <c r="G43" s="47" t="s">
        <v>380</v>
      </c>
      <c r="H43" s="47"/>
      <c r="I43" s="61" t="s">
        <v>4501</v>
      </c>
      <c r="J43" s="47" t="s">
        <v>1606</v>
      </c>
      <c r="K43" s="52">
        <v>2017</v>
      </c>
      <c r="L43" s="52">
        <v>2016</v>
      </c>
      <c r="M43" s="52">
        <v>2017</v>
      </c>
      <c r="O43" s="53">
        <v>43745</v>
      </c>
      <c r="Q43" s="53">
        <v>43745</v>
      </c>
      <c r="R43" s="52" t="s">
        <v>55</v>
      </c>
      <c r="S43" s="47" t="s">
        <v>381</v>
      </c>
      <c r="T43" s="47" t="s">
        <v>381</v>
      </c>
      <c r="U43" s="47" t="s">
        <v>381</v>
      </c>
    </row>
    <row r="44" spans="1:21" ht="28.8" x14ac:dyDescent="0.3">
      <c r="A44" s="50">
        <v>9</v>
      </c>
      <c r="B44" s="47" t="s">
        <v>59</v>
      </c>
      <c r="C44" s="51">
        <v>120000</v>
      </c>
      <c r="D44" s="47" t="s">
        <v>2487</v>
      </c>
      <c r="E44" s="47" t="s">
        <v>2488</v>
      </c>
      <c r="F44" s="47" t="s">
        <v>16</v>
      </c>
      <c r="G44" s="47" t="s">
        <v>380</v>
      </c>
      <c r="H44" s="47"/>
      <c r="I44" s="58" t="s">
        <v>4454</v>
      </c>
      <c r="J44" s="47" t="s">
        <v>2489</v>
      </c>
      <c r="K44" s="52">
        <v>2020</v>
      </c>
      <c r="L44" s="52">
        <v>2017</v>
      </c>
      <c r="M44" s="52">
        <v>2018</v>
      </c>
      <c r="N44" s="54">
        <v>2019</v>
      </c>
      <c r="O44" s="46"/>
      <c r="P44" s="55">
        <v>43879</v>
      </c>
      <c r="Q44" s="53">
        <v>43879</v>
      </c>
      <c r="R44" s="52" t="s">
        <v>1632</v>
      </c>
      <c r="S44" s="47" t="s">
        <v>381</v>
      </c>
      <c r="T44" s="47" t="s">
        <v>381</v>
      </c>
      <c r="U44" s="47" t="s">
        <v>381</v>
      </c>
    </row>
    <row r="45" spans="1:21" ht="28.8" x14ac:dyDescent="0.3">
      <c r="A45" s="63">
        <v>3</v>
      </c>
      <c r="B45" s="64" t="s">
        <v>6</v>
      </c>
      <c r="C45" s="66" t="s">
        <v>4561</v>
      </c>
      <c r="D45" s="64" t="s">
        <v>4562</v>
      </c>
      <c r="E45" s="64" t="s">
        <v>4563</v>
      </c>
      <c r="F45" s="64" t="s">
        <v>7</v>
      </c>
      <c r="G45" s="64" t="s">
        <v>380</v>
      </c>
      <c r="H45" s="64"/>
      <c r="I45" s="68" t="s">
        <v>4560</v>
      </c>
      <c r="J45" s="64" t="s">
        <v>4564</v>
      </c>
      <c r="K45" s="66">
        <v>2019</v>
      </c>
      <c r="L45" s="66">
        <v>2015</v>
      </c>
      <c r="M45" s="66">
        <v>2016</v>
      </c>
      <c r="N45" s="76">
        <v>2017</v>
      </c>
      <c r="O45" s="67">
        <v>44096</v>
      </c>
      <c r="Q45" s="67">
        <v>44096</v>
      </c>
      <c r="R45" s="66" t="s">
        <v>4036</v>
      </c>
      <c r="S45" s="47"/>
      <c r="T45" s="47"/>
      <c r="U45" s="47"/>
    </row>
    <row r="46" spans="1:21" ht="28.8" x14ac:dyDescent="0.3">
      <c r="A46" s="50">
        <v>2</v>
      </c>
      <c r="B46" s="47" t="s">
        <v>60</v>
      </c>
      <c r="C46" s="51">
        <v>4223200</v>
      </c>
      <c r="D46" s="47" t="s">
        <v>1627</v>
      </c>
      <c r="E46" s="47" t="s">
        <v>2110</v>
      </c>
      <c r="F46" s="47" t="s">
        <v>19</v>
      </c>
      <c r="G46" s="47" t="s">
        <v>380</v>
      </c>
      <c r="H46" s="47"/>
      <c r="I46" s="58" t="s">
        <v>4455</v>
      </c>
      <c r="J46" s="47" t="s">
        <v>1628</v>
      </c>
      <c r="K46" s="52">
        <v>2019</v>
      </c>
      <c r="L46" s="52">
        <v>2018</v>
      </c>
      <c r="M46" s="52">
        <v>2019</v>
      </c>
      <c r="O46" s="53">
        <v>43795</v>
      </c>
      <c r="Q46" s="53">
        <v>43795</v>
      </c>
      <c r="R46" s="52" t="s">
        <v>55</v>
      </c>
      <c r="S46" s="47" t="s">
        <v>381</v>
      </c>
      <c r="T46" s="47" t="s">
        <v>381</v>
      </c>
      <c r="U46" s="47" t="s">
        <v>381</v>
      </c>
    </row>
    <row r="47" spans="1:21" ht="28.8" x14ac:dyDescent="0.3">
      <c r="A47" s="50">
        <v>7</v>
      </c>
      <c r="B47" s="47" t="s">
        <v>12</v>
      </c>
      <c r="C47" s="51">
        <v>254700</v>
      </c>
      <c r="D47" s="47" t="s">
        <v>2459</v>
      </c>
      <c r="E47" s="47" t="s">
        <v>2460</v>
      </c>
      <c r="F47" s="47" t="s">
        <v>89</v>
      </c>
      <c r="G47" s="47" t="s">
        <v>382</v>
      </c>
      <c r="H47" s="49">
        <v>43231</v>
      </c>
      <c r="I47" s="59" t="s">
        <v>4456</v>
      </c>
      <c r="J47" s="47" t="s">
        <v>2461</v>
      </c>
      <c r="K47" s="52">
        <v>2017</v>
      </c>
      <c r="L47" s="54">
        <v>2016</v>
      </c>
      <c r="M47" s="54">
        <v>2017</v>
      </c>
      <c r="O47" s="53">
        <v>43874</v>
      </c>
      <c r="Q47" s="53">
        <v>43874</v>
      </c>
      <c r="R47" s="52" t="s">
        <v>1632</v>
      </c>
      <c r="S47" s="47" t="s">
        <v>381</v>
      </c>
      <c r="T47" s="47" t="s">
        <v>381</v>
      </c>
      <c r="U47" s="47" t="s">
        <v>381</v>
      </c>
    </row>
    <row r="48" spans="1:21" ht="28.8" x14ac:dyDescent="0.3">
      <c r="A48" s="50">
        <v>3</v>
      </c>
      <c r="B48" s="47" t="s">
        <v>6</v>
      </c>
      <c r="C48" s="51">
        <v>405800</v>
      </c>
      <c r="D48" s="47" t="s">
        <v>2059</v>
      </c>
      <c r="E48" s="47" t="s">
        <v>2060</v>
      </c>
      <c r="F48" s="47" t="s">
        <v>25</v>
      </c>
      <c r="G48" s="47" t="s">
        <v>380</v>
      </c>
      <c r="H48" s="47"/>
      <c r="I48" s="58" t="s">
        <v>4457</v>
      </c>
      <c r="J48" s="47" t="s">
        <v>2061</v>
      </c>
      <c r="K48" s="52">
        <v>2019</v>
      </c>
      <c r="L48" s="54">
        <v>2018</v>
      </c>
      <c r="M48" s="54">
        <v>2019</v>
      </c>
      <c r="O48" s="53">
        <v>43843</v>
      </c>
      <c r="Q48" s="53">
        <v>43843</v>
      </c>
      <c r="R48" s="52" t="s">
        <v>1632</v>
      </c>
      <c r="S48" s="47" t="s">
        <v>381</v>
      </c>
      <c r="T48" s="47" t="s">
        <v>381</v>
      </c>
      <c r="U48" s="47" t="s">
        <v>381</v>
      </c>
    </row>
    <row r="49" spans="1:21" ht="28.8" x14ac:dyDescent="0.3">
      <c r="A49" s="50">
        <v>7</v>
      </c>
      <c r="B49" s="47" t="s">
        <v>12</v>
      </c>
      <c r="C49" s="51">
        <v>3970300</v>
      </c>
      <c r="D49" s="47" t="s">
        <v>4324</v>
      </c>
      <c r="E49" s="47" t="s">
        <v>2856</v>
      </c>
      <c r="F49" s="47" t="s">
        <v>4</v>
      </c>
      <c r="G49" s="47" t="s">
        <v>380</v>
      </c>
      <c r="H49" s="47"/>
      <c r="I49" s="58" t="s">
        <v>4458</v>
      </c>
      <c r="J49" s="47" t="s">
        <v>2857</v>
      </c>
      <c r="K49" s="52">
        <v>2019</v>
      </c>
      <c r="L49" s="54">
        <v>2018</v>
      </c>
      <c r="M49" s="54">
        <v>2019</v>
      </c>
      <c r="O49" s="53">
        <v>43901</v>
      </c>
      <c r="Q49" s="53">
        <v>43901</v>
      </c>
      <c r="R49" s="52" t="s">
        <v>1632</v>
      </c>
      <c r="S49" s="47" t="s">
        <v>381</v>
      </c>
      <c r="T49" s="47" t="s">
        <v>381</v>
      </c>
      <c r="U49" s="47" t="s">
        <v>381</v>
      </c>
    </row>
    <row r="50" spans="1:21" ht="28.8" x14ac:dyDescent="0.3">
      <c r="A50" s="63">
        <v>4</v>
      </c>
      <c r="B50" s="64" t="s">
        <v>9</v>
      </c>
      <c r="C50" s="66" t="s">
        <v>353</v>
      </c>
      <c r="D50" s="65" t="s">
        <v>496</v>
      </c>
      <c r="E50" s="64" t="s">
        <v>4566</v>
      </c>
      <c r="F50" s="64" t="s">
        <v>10</v>
      </c>
      <c r="G50" s="64" t="s">
        <v>380</v>
      </c>
      <c r="H50" s="64"/>
      <c r="I50" s="68" t="s">
        <v>4565</v>
      </c>
      <c r="J50" s="64" t="s">
        <v>4567</v>
      </c>
      <c r="K50" s="66">
        <v>2018</v>
      </c>
      <c r="L50" s="66">
        <v>2016</v>
      </c>
      <c r="M50" s="66">
        <v>2017</v>
      </c>
      <c r="O50" s="67">
        <v>44078</v>
      </c>
      <c r="Q50" s="67">
        <v>44078</v>
      </c>
      <c r="R50" s="66" t="s">
        <v>4036</v>
      </c>
      <c r="S50" s="47"/>
      <c r="T50" s="47"/>
      <c r="U50" s="47"/>
    </row>
    <row r="51" spans="1:21" ht="28.8" x14ac:dyDescent="0.3">
      <c r="A51" s="63">
        <v>7</v>
      </c>
      <c r="B51" s="64" t="s">
        <v>12</v>
      </c>
      <c r="C51" s="66" t="s">
        <v>4569</v>
      </c>
      <c r="D51" s="65" t="s">
        <v>4570</v>
      </c>
      <c r="E51" s="64" t="s">
        <v>4571</v>
      </c>
      <c r="F51" s="64" t="s">
        <v>27</v>
      </c>
      <c r="G51" s="64" t="s">
        <v>380</v>
      </c>
      <c r="H51" s="64"/>
      <c r="I51" s="68" t="s">
        <v>4568</v>
      </c>
      <c r="J51" s="64" t="s">
        <v>4572</v>
      </c>
      <c r="K51" s="66">
        <v>2019</v>
      </c>
      <c r="L51" s="66">
        <v>2016</v>
      </c>
      <c r="M51" s="66">
        <v>2017</v>
      </c>
      <c r="N51" s="76">
        <v>2018</v>
      </c>
      <c r="O51" s="67">
        <v>44076</v>
      </c>
      <c r="Q51" s="67">
        <v>44076</v>
      </c>
      <c r="R51" s="66" t="s">
        <v>4036</v>
      </c>
      <c r="S51" s="47"/>
      <c r="T51" s="47"/>
      <c r="U51" s="47"/>
    </row>
    <row r="52" spans="1:21" ht="28.8" x14ac:dyDescent="0.3">
      <c r="A52" s="63">
        <v>9</v>
      </c>
      <c r="B52" s="64" t="s">
        <v>59</v>
      </c>
      <c r="C52" s="66" t="s">
        <v>4574</v>
      </c>
      <c r="D52" s="65" t="s">
        <v>4575</v>
      </c>
      <c r="E52" s="64" t="s">
        <v>4576</v>
      </c>
      <c r="F52" s="64" t="s">
        <v>16</v>
      </c>
      <c r="G52" s="64" t="s">
        <v>380</v>
      </c>
      <c r="H52" s="64"/>
      <c r="I52" s="68" t="s">
        <v>4573</v>
      </c>
      <c r="J52" s="64" t="s">
        <v>4577</v>
      </c>
      <c r="K52" s="66">
        <v>2020</v>
      </c>
      <c r="L52" s="66">
        <v>2019</v>
      </c>
      <c r="M52" s="76">
        <v>2020</v>
      </c>
      <c r="O52" s="46"/>
      <c r="P52" s="77">
        <v>44077</v>
      </c>
      <c r="Q52" s="67">
        <v>44077</v>
      </c>
      <c r="R52" s="66" t="s">
        <v>4036</v>
      </c>
      <c r="S52" s="47"/>
      <c r="T52" s="47"/>
      <c r="U52" s="47"/>
    </row>
    <row r="53" spans="1:21" ht="28.8" x14ac:dyDescent="0.3">
      <c r="A53" s="50">
        <v>11</v>
      </c>
      <c r="B53" s="47" t="s">
        <v>57</v>
      </c>
      <c r="C53" s="51">
        <v>457900</v>
      </c>
      <c r="D53" s="47" t="s">
        <v>3004</v>
      </c>
      <c r="E53" s="47" t="s">
        <v>3005</v>
      </c>
      <c r="F53" s="47" t="s">
        <v>135</v>
      </c>
      <c r="G53" s="47" t="s">
        <v>380</v>
      </c>
      <c r="H53" s="47"/>
      <c r="I53" s="58" t="s">
        <v>4459</v>
      </c>
      <c r="J53" s="47" t="s">
        <v>3006</v>
      </c>
      <c r="K53" s="52">
        <v>2019</v>
      </c>
      <c r="L53" s="54">
        <v>2018</v>
      </c>
      <c r="M53" s="54">
        <v>2019</v>
      </c>
      <c r="O53" s="53">
        <v>43917</v>
      </c>
      <c r="Q53" s="53">
        <v>43917</v>
      </c>
      <c r="R53" s="52" t="s">
        <v>1632</v>
      </c>
      <c r="S53" s="47" t="s">
        <v>381</v>
      </c>
      <c r="T53" s="47" t="s">
        <v>381</v>
      </c>
      <c r="U53" s="47" t="s">
        <v>381</v>
      </c>
    </row>
    <row r="54" spans="1:21" ht="28.8" x14ac:dyDescent="0.3">
      <c r="A54" s="50">
        <v>9</v>
      </c>
      <c r="B54" s="47" t="s">
        <v>59</v>
      </c>
      <c r="C54" s="51">
        <v>3516300</v>
      </c>
      <c r="D54" s="47" t="s">
        <v>1616</v>
      </c>
      <c r="E54" s="47" t="s">
        <v>2100</v>
      </c>
      <c r="F54" s="47" t="s">
        <v>4</v>
      </c>
      <c r="G54" s="47" t="s">
        <v>380</v>
      </c>
      <c r="H54" s="47"/>
      <c r="I54" s="58" t="s">
        <v>4460</v>
      </c>
      <c r="J54" s="47" t="s">
        <v>1617</v>
      </c>
      <c r="K54" s="52">
        <v>2016</v>
      </c>
      <c r="L54" s="54">
        <v>2013</v>
      </c>
      <c r="M54" s="54">
        <v>2014</v>
      </c>
      <c r="N54" s="54">
        <v>2015</v>
      </c>
      <c r="O54" s="53">
        <v>43790</v>
      </c>
      <c r="Q54" s="53">
        <v>43790</v>
      </c>
      <c r="R54" s="52" t="s">
        <v>55</v>
      </c>
      <c r="S54" s="47" t="s">
        <v>381</v>
      </c>
      <c r="T54" s="47" t="s">
        <v>381</v>
      </c>
      <c r="U54" s="47" t="s">
        <v>381</v>
      </c>
    </row>
    <row r="55" spans="1:21" ht="28.8" x14ac:dyDescent="0.3">
      <c r="A55" s="50">
        <v>7</v>
      </c>
      <c r="B55" s="47" t="s">
        <v>12</v>
      </c>
      <c r="C55" s="51">
        <v>2212700</v>
      </c>
      <c r="D55" s="47" t="s">
        <v>2847</v>
      </c>
      <c r="E55" s="47" t="s">
        <v>2848</v>
      </c>
      <c r="F55" s="47" t="s">
        <v>25</v>
      </c>
      <c r="G55" s="47" t="s">
        <v>380</v>
      </c>
      <c r="H55" s="47"/>
      <c r="I55" s="58" t="s">
        <v>4461</v>
      </c>
      <c r="J55" s="47" t="s">
        <v>2849</v>
      </c>
      <c r="K55" s="52">
        <v>2016</v>
      </c>
      <c r="L55" s="52">
        <v>2015</v>
      </c>
      <c r="M55" s="52">
        <v>2016</v>
      </c>
      <c r="O55" s="53">
        <v>43901</v>
      </c>
      <c r="Q55" s="53">
        <v>43901</v>
      </c>
      <c r="R55" s="52" t="s">
        <v>1632</v>
      </c>
      <c r="S55" s="47" t="s">
        <v>381</v>
      </c>
      <c r="T55" s="47" t="s">
        <v>381</v>
      </c>
      <c r="U55" s="47" t="s">
        <v>381</v>
      </c>
    </row>
    <row r="56" spans="1:21" ht="28.8" x14ac:dyDescent="0.3">
      <c r="A56" s="63">
        <v>4</v>
      </c>
      <c r="B56" s="64" t="s">
        <v>9</v>
      </c>
      <c r="C56" s="66" t="s">
        <v>4579</v>
      </c>
      <c r="D56" s="65" t="s">
        <v>4580</v>
      </c>
      <c r="E56" s="78" t="s">
        <v>4581</v>
      </c>
      <c r="F56" s="78" t="s">
        <v>21</v>
      </c>
      <c r="G56" s="78" t="s">
        <v>380</v>
      </c>
      <c r="H56" s="78"/>
      <c r="I56" s="68" t="s">
        <v>4578</v>
      </c>
      <c r="J56" s="78" t="s">
        <v>4582</v>
      </c>
      <c r="K56" s="79">
        <v>2019</v>
      </c>
      <c r="L56" s="79">
        <v>2018</v>
      </c>
      <c r="M56" s="80">
        <v>2019</v>
      </c>
      <c r="O56" s="81">
        <v>44082</v>
      </c>
      <c r="Q56" s="81">
        <v>44082</v>
      </c>
      <c r="R56" s="79" t="s">
        <v>4036</v>
      </c>
      <c r="S56" s="47"/>
      <c r="T56" s="47"/>
      <c r="U56" s="47"/>
    </row>
    <row r="57" spans="1:21" ht="28.8" x14ac:dyDescent="0.3">
      <c r="A57" s="63">
        <v>2</v>
      </c>
      <c r="B57" s="64" t="s">
        <v>60</v>
      </c>
      <c r="C57" s="66" t="s">
        <v>3850</v>
      </c>
      <c r="D57" s="65" t="s">
        <v>4584</v>
      </c>
      <c r="E57" s="64" t="s">
        <v>4585</v>
      </c>
      <c r="F57" s="64" t="s">
        <v>19</v>
      </c>
      <c r="G57" s="64" t="s">
        <v>382</v>
      </c>
      <c r="H57" s="64"/>
      <c r="I57" s="68" t="s">
        <v>4583</v>
      </c>
      <c r="J57" s="64" t="s">
        <v>4586</v>
      </c>
      <c r="K57" s="66">
        <v>2019</v>
      </c>
      <c r="L57" s="66">
        <v>2018</v>
      </c>
      <c r="M57" s="76">
        <v>2019</v>
      </c>
      <c r="O57" s="67">
        <v>44092</v>
      </c>
      <c r="Q57" s="67">
        <v>44092</v>
      </c>
      <c r="R57" s="66" t="s">
        <v>4036</v>
      </c>
      <c r="S57" s="47"/>
      <c r="T57" s="47"/>
      <c r="U57" s="47"/>
    </row>
    <row r="58" spans="1:21" ht="28.8" x14ac:dyDescent="0.3">
      <c r="A58" s="63">
        <v>7</v>
      </c>
      <c r="B58" s="64" t="s">
        <v>12</v>
      </c>
      <c r="C58" s="66" t="s">
        <v>4588</v>
      </c>
      <c r="D58" s="65" t="s">
        <v>4589</v>
      </c>
      <c r="E58" s="64" t="s">
        <v>4590</v>
      </c>
      <c r="F58" s="64" t="s">
        <v>4</v>
      </c>
      <c r="G58" s="64" t="s">
        <v>380</v>
      </c>
      <c r="H58" s="64"/>
      <c r="I58" s="68" t="s">
        <v>4587</v>
      </c>
      <c r="J58" s="64" t="s">
        <v>4591</v>
      </c>
      <c r="K58" s="66">
        <v>2019</v>
      </c>
      <c r="L58" s="46"/>
      <c r="O58" s="67">
        <v>44082</v>
      </c>
      <c r="Q58" s="67">
        <v>44082</v>
      </c>
      <c r="R58" s="66" t="s">
        <v>4036</v>
      </c>
      <c r="S58" s="47"/>
      <c r="T58" s="47"/>
      <c r="U58" s="47"/>
    </row>
    <row r="59" spans="1:21" ht="28.8" x14ac:dyDescent="0.3">
      <c r="A59" s="50">
        <v>6</v>
      </c>
      <c r="B59" s="47" t="s">
        <v>3</v>
      </c>
      <c r="C59" s="51">
        <v>3254300</v>
      </c>
      <c r="D59" s="47" t="s">
        <v>1611</v>
      </c>
      <c r="E59" s="47" t="s">
        <v>2098</v>
      </c>
      <c r="F59" s="47" t="s">
        <v>109</v>
      </c>
      <c r="G59" s="47" t="s">
        <v>382</v>
      </c>
      <c r="H59" s="49">
        <v>42717</v>
      </c>
      <c r="I59" s="59" t="s">
        <v>4462</v>
      </c>
      <c r="J59" s="47" t="s">
        <v>1612</v>
      </c>
      <c r="K59" s="52">
        <v>2017</v>
      </c>
      <c r="L59" s="52">
        <v>2015</v>
      </c>
      <c r="M59" s="52">
        <v>2016</v>
      </c>
      <c r="N59" s="54">
        <v>2017</v>
      </c>
      <c r="O59" s="53">
        <v>43810</v>
      </c>
      <c r="Q59" s="53">
        <v>43810</v>
      </c>
      <c r="R59" s="52" t="s">
        <v>55</v>
      </c>
      <c r="S59" s="47" t="s">
        <v>381</v>
      </c>
      <c r="T59" s="47" t="s">
        <v>381</v>
      </c>
      <c r="U59" s="47" t="s">
        <v>381</v>
      </c>
    </row>
    <row r="60" spans="1:21" ht="28.8" x14ac:dyDescent="0.3">
      <c r="A60" s="50">
        <v>9</v>
      </c>
      <c r="B60" s="47" t="s">
        <v>59</v>
      </c>
      <c r="C60" s="51">
        <v>2185800</v>
      </c>
      <c r="D60" s="47" t="s">
        <v>295</v>
      </c>
      <c r="E60" s="47" t="s">
        <v>2470</v>
      </c>
      <c r="F60" s="47" t="s">
        <v>16</v>
      </c>
      <c r="G60" s="47" t="s">
        <v>380</v>
      </c>
      <c r="H60" s="47"/>
      <c r="I60" s="58" t="s">
        <v>4463</v>
      </c>
      <c r="J60" s="47" t="s">
        <v>2471</v>
      </c>
      <c r="K60" s="52">
        <v>2019</v>
      </c>
      <c r="L60" s="52">
        <v>2018</v>
      </c>
      <c r="M60" s="52">
        <v>2019</v>
      </c>
      <c r="O60" s="53">
        <v>43885</v>
      </c>
      <c r="Q60" s="53">
        <v>43885</v>
      </c>
      <c r="R60" s="52" t="s">
        <v>1632</v>
      </c>
      <c r="S60" s="47" t="s">
        <v>381</v>
      </c>
      <c r="T60" s="47" t="s">
        <v>381</v>
      </c>
      <c r="U60" s="47" t="s">
        <v>381</v>
      </c>
    </row>
    <row r="61" spans="1:21" ht="28.8" x14ac:dyDescent="0.3">
      <c r="A61" s="50">
        <v>3</v>
      </c>
      <c r="B61" s="47" t="s">
        <v>6</v>
      </c>
      <c r="C61" s="51">
        <v>445200</v>
      </c>
      <c r="D61" s="47" t="s">
        <v>3001</v>
      </c>
      <c r="E61" s="47" t="s">
        <v>3002</v>
      </c>
      <c r="F61" s="47" t="s">
        <v>25</v>
      </c>
      <c r="G61" s="47" t="s">
        <v>380</v>
      </c>
      <c r="H61" s="47"/>
      <c r="I61" s="58" t="s">
        <v>4464</v>
      </c>
      <c r="J61" s="47" t="s">
        <v>3003</v>
      </c>
      <c r="K61" s="52">
        <v>2020</v>
      </c>
      <c r="L61" s="54">
        <v>2019</v>
      </c>
      <c r="M61" s="54">
        <v>2020</v>
      </c>
      <c r="O61" s="53">
        <v>43910</v>
      </c>
      <c r="Q61" s="53">
        <v>43910</v>
      </c>
      <c r="R61" s="52" t="s">
        <v>1632</v>
      </c>
      <c r="S61" s="47" t="s">
        <v>381</v>
      </c>
      <c r="T61" s="47" t="s">
        <v>381</v>
      </c>
      <c r="U61" s="47" t="s">
        <v>381</v>
      </c>
    </row>
    <row r="62" spans="1:21" ht="28.8" x14ac:dyDescent="0.3">
      <c r="A62" s="50">
        <v>7</v>
      </c>
      <c r="B62" s="47" t="s">
        <v>12</v>
      </c>
      <c r="C62" s="51">
        <v>343900</v>
      </c>
      <c r="D62" s="47" t="s">
        <v>1589</v>
      </c>
      <c r="E62" s="47" t="s">
        <v>2058</v>
      </c>
      <c r="F62" s="47" t="s">
        <v>20</v>
      </c>
      <c r="G62" s="47" t="s">
        <v>380</v>
      </c>
      <c r="H62" s="47"/>
      <c r="I62" s="58" t="s">
        <v>4465</v>
      </c>
      <c r="J62" s="47" t="s">
        <v>1590</v>
      </c>
      <c r="K62" s="52">
        <v>2017</v>
      </c>
      <c r="L62" s="46"/>
      <c r="M62" s="46"/>
      <c r="O62" s="53">
        <v>43756</v>
      </c>
      <c r="Q62" s="53">
        <v>43756</v>
      </c>
      <c r="R62" s="52" t="s">
        <v>55</v>
      </c>
      <c r="S62" s="47" t="s">
        <v>381</v>
      </c>
      <c r="T62" s="47" t="s">
        <v>381</v>
      </c>
      <c r="U62" s="47" t="s">
        <v>381</v>
      </c>
    </row>
    <row r="63" spans="1:21" ht="28.8" x14ac:dyDescent="0.3">
      <c r="A63" s="50">
        <v>7</v>
      </c>
      <c r="B63" s="47" t="s">
        <v>12</v>
      </c>
      <c r="C63" s="51">
        <v>3115200</v>
      </c>
      <c r="D63" s="47" t="s">
        <v>2476</v>
      </c>
      <c r="E63" s="47" t="s">
        <v>2477</v>
      </c>
      <c r="F63" s="47" t="s">
        <v>29</v>
      </c>
      <c r="G63" s="47" t="s">
        <v>380</v>
      </c>
      <c r="H63" s="47"/>
      <c r="I63" s="58" t="s">
        <v>4466</v>
      </c>
      <c r="J63" s="47" t="s">
        <v>2478</v>
      </c>
      <c r="K63" s="52">
        <v>2016</v>
      </c>
      <c r="L63" s="52">
        <v>2015</v>
      </c>
      <c r="M63" s="52">
        <v>2016</v>
      </c>
      <c r="O63" s="53">
        <v>43879</v>
      </c>
      <c r="Q63" s="53">
        <v>43879</v>
      </c>
      <c r="R63" s="52" t="s">
        <v>1632</v>
      </c>
      <c r="S63" s="47" t="s">
        <v>381</v>
      </c>
      <c r="T63" s="47" t="s">
        <v>381</v>
      </c>
      <c r="U63" s="47" t="s">
        <v>381</v>
      </c>
    </row>
    <row r="64" spans="1:21" ht="28.8" x14ac:dyDescent="0.3">
      <c r="A64" s="50">
        <v>10</v>
      </c>
      <c r="B64" s="47" t="s">
        <v>59</v>
      </c>
      <c r="C64" s="51">
        <v>320400</v>
      </c>
      <c r="D64" s="47" t="s">
        <v>1581</v>
      </c>
      <c r="E64" s="47" t="s">
        <v>2054</v>
      </c>
      <c r="F64" s="47" t="s">
        <v>68</v>
      </c>
      <c r="G64" s="47" t="s">
        <v>380</v>
      </c>
      <c r="H64" s="47"/>
      <c r="I64" s="58" t="s">
        <v>4467</v>
      </c>
      <c r="J64" s="47" t="s">
        <v>1582</v>
      </c>
      <c r="K64" s="52">
        <v>2019</v>
      </c>
      <c r="L64" s="52">
        <v>2018</v>
      </c>
      <c r="M64" s="52">
        <v>2019</v>
      </c>
      <c r="O64" s="53">
        <v>43825</v>
      </c>
      <c r="Q64" s="53">
        <v>43825</v>
      </c>
      <c r="R64" s="52" t="s">
        <v>55</v>
      </c>
      <c r="S64" s="47" t="s">
        <v>381</v>
      </c>
      <c r="T64" s="47" t="s">
        <v>2051</v>
      </c>
      <c r="U64" s="47" t="s">
        <v>2051</v>
      </c>
    </row>
    <row r="65" spans="1:21" ht="28.8" x14ac:dyDescent="0.3">
      <c r="A65" s="50">
        <v>1</v>
      </c>
      <c r="B65" s="47" t="s">
        <v>60</v>
      </c>
      <c r="C65" s="51">
        <v>219300</v>
      </c>
      <c r="D65" s="47" t="s">
        <v>2829</v>
      </c>
      <c r="E65" s="47" t="s">
        <v>2830</v>
      </c>
      <c r="F65" s="47" t="s">
        <v>29</v>
      </c>
      <c r="G65" s="47" t="s">
        <v>382</v>
      </c>
      <c r="H65" s="49">
        <v>43229</v>
      </c>
      <c r="I65" s="59" t="s">
        <v>4468</v>
      </c>
      <c r="J65" s="47" t="s">
        <v>2831</v>
      </c>
      <c r="K65" s="52">
        <v>2019</v>
      </c>
      <c r="L65" s="46"/>
      <c r="M65" s="46"/>
      <c r="O65" s="53">
        <v>43896</v>
      </c>
      <c r="Q65" s="53">
        <v>43896</v>
      </c>
      <c r="R65" s="52" t="s">
        <v>1632</v>
      </c>
      <c r="S65" s="47" t="s">
        <v>381</v>
      </c>
      <c r="T65" s="47" t="s">
        <v>381</v>
      </c>
      <c r="U65" s="47" t="s">
        <v>381</v>
      </c>
    </row>
    <row r="66" spans="1:21" x14ac:dyDescent="0.3">
      <c r="A66" s="50">
        <v>4</v>
      </c>
      <c r="B66" s="47" t="s">
        <v>9</v>
      </c>
      <c r="C66" s="51">
        <v>4206500</v>
      </c>
      <c r="D66" s="47" t="s">
        <v>2485</v>
      </c>
      <c r="E66" s="47" t="s">
        <v>2063</v>
      </c>
      <c r="F66" s="47" t="s">
        <v>21</v>
      </c>
      <c r="G66" s="47" t="s">
        <v>380</v>
      </c>
      <c r="H66" s="47"/>
      <c r="I66" s="61" t="s">
        <v>4502</v>
      </c>
      <c r="J66" s="47" t="s">
        <v>2486</v>
      </c>
      <c r="K66" s="52">
        <v>2018</v>
      </c>
      <c r="L66" s="52">
        <v>2016</v>
      </c>
      <c r="M66" s="52">
        <v>2017</v>
      </c>
      <c r="N66" s="54">
        <v>2018</v>
      </c>
      <c r="O66" s="53">
        <v>43879</v>
      </c>
      <c r="Q66" s="53">
        <v>43879</v>
      </c>
      <c r="R66" s="52" t="s">
        <v>1632</v>
      </c>
      <c r="S66" s="47" t="s">
        <v>381</v>
      </c>
      <c r="T66" s="47" t="s">
        <v>381</v>
      </c>
      <c r="U66" s="47" t="s">
        <v>381</v>
      </c>
    </row>
    <row r="67" spans="1:21" ht="28.8" x14ac:dyDescent="0.3">
      <c r="A67" s="50">
        <v>5</v>
      </c>
      <c r="B67" s="47" t="s">
        <v>58</v>
      </c>
      <c r="C67" s="51">
        <v>530100</v>
      </c>
      <c r="D67" s="47" t="s">
        <v>2066</v>
      </c>
      <c r="E67" s="47" t="s">
        <v>2067</v>
      </c>
      <c r="F67" s="47" t="s">
        <v>90</v>
      </c>
      <c r="G67" s="47" t="s">
        <v>380</v>
      </c>
      <c r="H67" s="47"/>
      <c r="I67" s="58" t="s">
        <v>4469</v>
      </c>
      <c r="J67" s="47" t="s">
        <v>2068</v>
      </c>
      <c r="K67" s="52">
        <v>2020</v>
      </c>
      <c r="L67" s="52">
        <v>2018</v>
      </c>
      <c r="M67" s="52">
        <v>2019</v>
      </c>
      <c r="O67" s="53">
        <v>43847</v>
      </c>
      <c r="Q67" s="53">
        <v>43847</v>
      </c>
      <c r="R67" s="52" t="s">
        <v>1632</v>
      </c>
      <c r="S67" s="47" t="s">
        <v>2051</v>
      </c>
      <c r="T67" s="47" t="s">
        <v>2051</v>
      </c>
      <c r="U67" s="47" t="s">
        <v>2051</v>
      </c>
    </row>
    <row r="68" spans="1:21" ht="28.8" x14ac:dyDescent="0.3">
      <c r="A68" s="63">
        <v>6</v>
      </c>
      <c r="B68" s="64" t="s">
        <v>3</v>
      </c>
      <c r="C68" s="66" t="s">
        <v>4593</v>
      </c>
      <c r="D68" s="65" t="s">
        <v>4594</v>
      </c>
      <c r="E68" s="64" t="s">
        <v>4595</v>
      </c>
      <c r="F68" s="64" t="s">
        <v>4</v>
      </c>
      <c r="G68" s="64" t="s">
        <v>380</v>
      </c>
      <c r="H68" s="64"/>
      <c r="I68" s="68" t="s">
        <v>4592</v>
      </c>
      <c r="J68" s="64" t="s">
        <v>4596</v>
      </c>
      <c r="K68" s="66">
        <v>2017</v>
      </c>
      <c r="L68" s="66">
        <v>1500</v>
      </c>
      <c r="M68" s="46"/>
      <c r="O68" s="67">
        <v>44078</v>
      </c>
      <c r="Q68" s="67">
        <v>44078</v>
      </c>
      <c r="R68" s="66" t="s">
        <v>4036</v>
      </c>
      <c r="S68" s="47"/>
      <c r="T68" s="47"/>
      <c r="U68" s="47"/>
    </row>
    <row r="69" spans="1:21" ht="28.8" x14ac:dyDescent="0.3">
      <c r="A69" s="50">
        <v>7</v>
      </c>
      <c r="B69" s="47" t="s">
        <v>12</v>
      </c>
      <c r="C69" s="51">
        <v>3116300</v>
      </c>
      <c r="D69" s="47" t="s">
        <v>2094</v>
      </c>
      <c r="E69" s="47" t="s">
        <v>2095</v>
      </c>
      <c r="F69" s="47" t="s">
        <v>115</v>
      </c>
      <c r="G69" s="47" t="s">
        <v>382</v>
      </c>
      <c r="H69" s="49">
        <v>42635</v>
      </c>
      <c r="I69" s="59" t="s">
        <v>4470</v>
      </c>
      <c r="J69" s="47" t="s">
        <v>2096</v>
      </c>
      <c r="K69" s="52">
        <v>2015</v>
      </c>
      <c r="L69" s="52">
        <v>2014</v>
      </c>
      <c r="M69" s="52">
        <v>2015</v>
      </c>
      <c r="O69" s="53">
        <v>43846</v>
      </c>
      <c r="Q69" s="53">
        <v>43846</v>
      </c>
      <c r="R69" s="52" t="s">
        <v>1632</v>
      </c>
      <c r="S69" s="47" t="s">
        <v>381</v>
      </c>
      <c r="T69" s="47" t="s">
        <v>381</v>
      </c>
      <c r="U69" s="47" t="s">
        <v>381</v>
      </c>
    </row>
    <row r="70" spans="1:21" ht="28.8" x14ac:dyDescent="0.3">
      <c r="A70" s="50">
        <v>7</v>
      </c>
      <c r="B70" s="47" t="s">
        <v>12</v>
      </c>
      <c r="C70" s="51">
        <v>1174500</v>
      </c>
      <c r="D70" s="47" t="s">
        <v>1599</v>
      </c>
      <c r="E70" s="47" t="s">
        <v>2082</v>
      </c>
      <c r="F70" s="47" t="s">
        <v>115</v>
      </c>
      <c r="G70" s="47" t="s">
        <v>380</v>
      </c>
      <c r="H70" s="47"/>
      <c r="I70" s="58" t="s">
        <v>4471</v>
      </c>
      <c r="J70" s="47" t="s">
        <v>1600</v>
      </c>
      <c r="K70" s="52">
        <v>2017</v>
      </c>
      <c r="L70" s="46"/>
      <c r="M70" s="46"/>
      <c r="O70" s="53">
        <v>43756</v>
      </c>
      <c r="Q70" s="53">
        <v>43756</v>
      </c>
      <c r="R70" s="52" t="s">
        <v>55</v>
      </c>
      <c r="S70" s="47" t="s">
        <v>381</v>
      </c>
      <c r="T70" s="47" t="s">
        <v>381</v>
      </c>
      <c r="U70" s="47" t="s">
        <v>381</v>
      </c>
    </row>
    <row r="71" spans="1:21" ht="28.8" x14ac:dyDescent="0.3">
      <c r="A71" s="63">
        <v>6</v>
      </c>
      <c r="B71" s="64" t="s">
        <v>3</v>
      </c>
      <c r="C71" s="66" t="s">
        <v>4598</v>
      </c>
      <c r="D71" s="65" t="s">
        <v>4599</v>
      </c>
      <c r="E71" s="64" t="s">
        <v>4595</v>
      </c>
      <c r="F71" s="64" t="s">
        <v>4</v>
      </c>
      <c r="G71" s="64" t="s">
        <v>380</v>
      </c>
      <c r="H71" s="64"/>
      <c r="I71" s="68" t="s">
        <v>4597</v>
      </c>
      <c r="J71" s="64" t="s">
        <v>4600</v>
      </c>
      <c r="K71" s="66">
        <v>2019</v>
      </c>
      <c r="L71" s="66">
        <v>2018</v>
      </c>
      <c r="M71" s="66">
        <v>2019</v>
      </c>
      <c r="O71" s="67">
        <v>44095</v>
      </c>
      <c r="Q71" s="67">
        <v>44095</v>
      </c>
      <c r="R71" s="66" t="s">
        <v>4036</v>
      </c>
      <c r="S71" s="47"/>
      <c r="T71" s="47"/>
      <c r="U71" s="47"/>
    </row>
    <row r="72" spans="1:21" ht="28.8" x14ac:dyDescent="0.3">
      <c r="A72" s="63">
        <v>4</v>
      </c>
      <c r="B72" s="64" t="s">
        <v>9</v>
      </c>
      <c r="C72" s="66" t="s">
        <v>4602</v>
      </c>
      <c r="D72" s="65" t="s">
        <v>4603</v>
      </c>
      <c r="E72" s="64" t="s">
        <v>4604</v>
      </c>
      <c r="F72" s="64" t="s">
        <v>108</v>
      </c>
      <c r="G72" s="64" t="s">
        <v>380</v>
      </c>
      <c r="H72" s="64"/>
      <c r="I72" s="68" t="s">
        <v>4601</v>
      </c>
      <c r="J72" s="64" t="s">
        <v>4605</v>
      </c>
      <c r="K72" s="66">
        <v>2018</v>
      </c>
      <c r="L72" s="46"/>
      <c r="M72" s="46"/>
      <c r="O72" s="67">
        <v>44078</v>
      </c>
      <c r="Q72" s="67">
        <v>44078</v>
      </c>
      <c r="R72" s="66" t="s">
        <v>4036</v>
      </c>
      <c r="S72" s="47"/>
      <c r="T72" s="47"/>
      <c r="U72" s="47"/>
    </row>
    <row r="73" spans="1:21" ht="28.8" x14ac:dyDescent="0.3">
      <c r="A73" s="63">
        <v>5</v>
      </c>
      <c r="B73" s="64" t="s">
        <v>58</v>
      </c>
      <c r="C73" s="66" t="s">
        <v>748</v>
      </c>
      <c r="D73" s="65" t="s">
        <v>749</v>
      </c>
      <c r="E73" s="64" t="s">
        <v>4607</v>
      </c>
      <c r="F73" s="64" t="s">
        <v>115</v>
      </c>
      <c r="G73" s="64" t="s">
        <v>380</v>
      </c>
      <c r="H73" s="64"/>
      <c r="I73" s="68" t="s">
        <v>4606</v>
      </c>
      <c r="J73" s="64" t="s">
        <v>4608</v>
      </c>
      <c r="K73" s="66">
        <v>2020</v>
      </c>
      <c r="L73" s="66">
        <v>2017</v>
      </c>
      <c r="M73" s="66">
        <v>2018</v>
      </c>
      <c r="N73" s="76">
        <v>2019</v>
      </c>
      <c r="O73" s="67">
        <v>44092</v>
      </c>
      <c r="Q73" s="67">
        <v>44092</v>
      </c>
      <c r="R73" s="66" t="s">
        <v>4036</v>
      </c>
      <c r="S73" s="47"/>
      <c r="T73" s="47"/>
      <c r="U73" s="47"/>
    </row>
    <row r="74" spans="1:21" ht="28.8" x14ac:dyDescent="0.3">
      <c r="A74" s="50">
        <v>7</v>
      </c>
      <c r="B74" s="47" t="s">
        <v>12</v>
      </c>
      <c r="C74" s="51">
        <v>1040500</v>
      </c>
      <c r="D74" s="47" t="s">
        <v>548</v>
      </c>
      <c r="E74" s="47" t="s">
        <v>12</v>
      </c>
      <c r="F74" s="47" t="s">
        <v>24</v>
      </c>
      <c r="G74" s="47" t="s">
        <v>380</v>
      </c>
      <c r="H74" s="47"/>
      <c r="I74" s="58" t="s">
        <v>4472</v>
      </c>
      <c r="J74" s="47" t="s">
        <v>2081</v>
      </c>
      <c r="K74" s="52">
        <v>2016</v>
      </c>
      <c r="L74" s="52">
        <v>2015</v>
      </c>
      <c r="M74" s="52">
        <v>2016</v>
      </c>
      <c r="O74" s="53">
        <v>43840</v>
      </c>
      <c r="Q74" s="53">
        <v>43840</v>
      </c>
      <c r="R74" s="52" t="s">
        <v>1632</v>
      </c>
      <c r="S74" s="47" t="s">
        <v>381</v>
      </c>
      <c r="T74" s="47" t="s">
        <v>381</v>
      </c>
      <c r="U74" s="47" t="s">
        <v>381</v>
      </c>
    </row>
    <row r="75" spans="1:21" ht="28.8" x14ac:dyDescent="0.3">
      <c r="A75" s="50">
        <v>2</v>
      </c>
      <c r="B75" s="47" t="s">
        <v>60</v>
      </c>
      <c r="C75" s="51">
        <v>140100</v>
      </c>
      <c r="D75" s="47" t="s">
        <v>2453</v>
      </c>
      <c r="E75" s="47" t="s">
        <v>2454</v>
      </c>
      <c r="F75" s="47" t="s">
        <v>23</v>
      </c>
      <c r="G75" s="47" t="s">
        <v>380</v>
      </c>
      <c r="H75" s="47"/>
      <c r="I75" s="58" t="s">
        <v>4473</v>
      </c>
      <c r="J75" s="47" t="s">
        <v>2455</v>
      </c>
      <c r="K75" s="52">
        <v>2019</v>
      </c>
      <c r="L75" s="52">
        <v>2018</v>
      </c>
      <c r="M75" s="52">
        <v>2019</v>
      </c>
      <c r="O75" s="53">
        <v>43889</v>
      </c>
      <c r="Q75" s="53">
        <v>43889</v>
      </c>
      <c r="R75" s="52" t="s">
        <v>1632</v>
      </c>
      <c r="S75" s="47" t="s">
        <v>381</v>
      </c>
      <c r="T75" s="47" t="s">
        <v>381</v>
      </c>
      <c r="U75" s="47" t="s">
        <v>381</v>
      </c>
    </row>
    <row r="76" spans="1:21" ht="28.8" x14ac:dyDescent="0.3">
      <c r="A76" s="63">
        <v>3</v>
      </c>
      <c r="B76" s="64" t="s">
        <v>6</v>
      </c>
      <c r="C76" s="66" t="s">
        <v>4610</v>
      </c>
      <c r="D76" s="65" t="s">
        <v>4611</v>
      </c>
      <c r="E76" s="64" t="s">
        <v>4612</v>
      </c>
      <c r="F76" s="64" t="s">
        <v>7</v>
      </c>
      <c r="G76" s="64" t="s">
        <v>380</v>
      </c>
      <c r="H76" s="64"/>
      <c r="I76" s="68" t="s">
        <v>4609</v>
      </c>
      <c r="J76" s="64" t="s">
        <v>4613</v>
      </c>
      <c r="K76" s="66">
        <v>2019</v>
      </c>
      <c r="L76" s="66">
        <v>2018</v>
      </c>
      <c r="M76" s="66">
        <v>2019</v>
      </c>
      <c r="O76" s="67">
        <v>44077</v>
      </c>
      <c r="Q76" s="67">
        <v>44077</v>
      </c>
      <c r="R76" s="66" t="s">
        <v>4036</v>
      </c>
      <c r="S76" s="47"/>
      <c r="T76" s="47"/>
      <c r="U76" s="47"/>
    </row>
    <row r="77" spans="1:21" ht="28.8" x14ac:dyDescent="0.3">
      <c r="A77" s="63">
        <v>3</v>
      </c>
      <c r="B77" s="64" t="s">
        <v>6</v>
      </c>
      <c r="C77" s="66" t="s">
        <v>4615</v>
      </c>
      <c r="D77" s="65" t="s">
        <v>4616</v>
      </c>
      <c r="E77" s="64" t="s">
        <v>4617</v>
      </c>
      <c r="F77" s="64" t="s">
        <v>7</v>
      </c>
      <c r="G77" s="64" t="s">
        <v>380</v>
      </c>
      <c r="H77" s="64"/>
      <c r="I77" s="68" t="s">
        <v>4614</v>
      </c>
      <c r="J77" s="64" t="s">
        <v>4618</v>
      </c>
      <c r="K77" s="66">
        <v>2020</v>
      </c>
      <c r="L77" s="66">
        <v>2019</v>
      </c>
      <c r="M77" s="46"/>
      <c r="O77" s="67">
        <v>44085</v>
      </c>
      <c r="Q77" s="67">
        <v>44085</v>
      </c>
      <c r="R77" s="66" t="s">
        <v>4036</v>
      </c>
      <c r="S77" s="47"/>
      <c r="T77" s="47"/>
      <c r="U77" s="47"/>
    </row>
    <row r="78" spans="1:21" ht="28.8" x14ac:dyDescent="0.3">
      <c r="A78" s="63">
        <v>6</v>
      </c>
      <c r="B78" s="64" t="s">
        <v>3</v>
      </c>
      <c r="C78" s="66" t="s">
        <v>4620</v>
      </c>
      <c r="D78" s="65" t="s">
        <v>4621</v>
      </c>
      <c r="E78" s="64" t="s">
        <v>4622</v>
      </c>
      <c r="F78" s="64" t="s">
        <v>35</v>
      </c>
      <c r="G78" s="64" t="s">
        <v>380</v>
      </c>
      <c r="H78" s="64"/>
      <c r="I78" s="68" t="s">
        <v>4619</v>
      </c>
      <c r="J78" s="64" t="s">
        <v>4623</v>
      </c>
      <c r="K78" s="66">
        <v>2019</v>
      </c>
      <c r="L78" s="46"/>
      <c r="M78" s="46"/>
      <c r="O78" s="67">
        <v>44078</v>
      </c>
      <c r="Q78" s="67">
        <v>44078</v>
      </c>
      <c r="R78" s="66" t="s">
        <v>4036</v>
      </c>
      <c r="S78" s="47"/>
      <c r="T78" s="47"/>
      <c r="U78" s="47"/>
    </row>
    <row r="79" spans="1:21" ht="28.8" x14ac:dyDescent="0.3">
      <c r="A79" s="50">
        <v>9</v>
      </c>
      <c r="B79" s="47" t="s">
        <v>59</v>
      </c>
      <c r="C79" s="51">
        <v>123300</v>
      </c>
      <c r="D79" s="47" t="s">
        <v>2450</v>
      </c>
      <c r="E79" s="47" t="s">
        <v>2451</v>
      </c>
      <c r="F79" s="47" t="s">
        <v>16</v>
      </c>
      <c r="G79" s="47" t="s">
        <v>380</v>
      </c>
      <c r="H79" s="47"/>
      <c r="I79" s="58" t="s">
        <v>4474</v>
      </c>
      <c r="J79" s="47" t="s">
        <v>2452</v>
      </c>
      <c r="K79" s="52">
        <v>2019</v>
      </c>
      <c r="L79" s="52">
        <v>2018</v>
      </c>
      <c r="M79" s="52">
        <v>2019</v>
      </c>
      <c r="O79" s="53">
        <v>43872</v>
      </c>
      <c r="Q79" s="53">
        <v>43872</v>
      </c>
      <c r="R79" s="52" t="s">
        <v>1632</v>
      </c>
      <c r="S79" s="47" t="s">
        <v>381</v>
      </c>
      <c r="T79" s="47" t="s">
        <v>381</v>
      </c>
      <c r="U79" s="47" t="s">
        <v>381</v>
      </c>
    </row>
    <row r="80" spans="1:21" ht="28.8" x14ac:dyDescent="0.3">
      <c r="A80" s="63">
        <v>7</v>
      </c>
      <c r="B80" s="64" t="s">
        <v>12</v>
      </c>
      <c r="C80" s="66" t="s">
        <v>2123</v>
      </c>
      <c r="D80" s="65" t="s">
        <v>2124</v>
      </c>
      <c r="E80" s="64" t="s">
        <v>4625</v>
      </c>
      <c r="F80" s="64" t="s">
        <v>88</v>
      </c>
      <c r="G80" s="64" t="s">
        <v>380</v>
      </c>
      <c r="H80" s="64"/>
      <c r="I80" s="68" t="s">
        <v>4624</v>
      </c>
      <c r="J80" s="64" t="s">
        <v>4626</v>
      </c>
      <c r="K80" s="66">
        <v>2019</v>
      </c>
      <c r="L80" s="66">
        <v>2019</v>
      </c>
      <c r="M80" s="66">
        <v>2018</v>
      </c>
      <c r="O80" s="67">
        <v>44077</v>
      </c>
      <c r="Q80" s="67">
        <v>44077</v>
      </c>
      <c r="R80" s="66" t="s">
        <v>4036</v>
      </c>
      <c r="S80" s="47"/>
      <c r="T80" s="47"/>
      <c r="U80" s="47"/>
    </row>
    <row r="81" spans="1:21" ht="33" customHeight="1" x14ac:dyDescent="0.3">
      <c r="A81" s="50">
        <v>2</v>
      </c>
      <c r="B81" s="47" t="s">
        <v>60</v>
      </c>
      <c r="C81" s="51">
        <v>260000</v>
      </c>
      <c r="D81" s="47" t="s">
        <v>4425</v>
      </c>
      <c r="E81" s="47" t="s">
        <v>2462</v>
      </c>
      <c r="F81" s="47" t="s">
        <v>36</v>
      </c>
      <c r="G81" s="47" t="s">
        <v>380</v>
      </c>
      <c r="H81" s="47"/>
      <c r="I81" s="62" t="s">
        <v>4503</v>
      </c>
      <c r="J81" s="47" t="s">
        <v>2463</v>
      </c>
      <c r="K81" s="52">
        <v>2014</v>
      </c>
      <c r="L81" s="52">
        <v>2013</v>
      </c>
      <c r="M81" s="52">
        <v>2014</v>
      </c>
      <c r="O81" s="53">
        <v>43882</v>
      </c>
      <c r="Q81" s="53">
        <v>43882</v>
      </c>
      <c r="R81" s="52" t="s">
        <v>1632</v>
      </c>
      <c r="S81" s="47" t="s">
        <v>381</v>
      </c>
      <c r="T81" s="47" t="s">
        <v>381</v>
      </c>
      <c r="U81" s="47" t="s">
        <v>381</v>
      </c>
    </row>
    <row r="82" spans="1:21" ht="33" customHeight="1" x14ac:dyDescent="0.3">
      <c r="A82" s="63">
        <v>2</v>
      </c>
      <c r="B82" s="64" t="s">
        <v>60</v>
      </c>
      <c r="C82" s="66" t="s">
        <v>4628</v>
      </c>
      <c r="D82" s="65" t="s">
        <v>4629</v>
      </c>
      <c r="E82" s="64" t="s">
        <v>4630</v>
      </c>
      <c r="F82" s="64" t="s">
        <v>265</v>
      </c>
      <c r="G82" s="64" t="s">
        <v>380</v>
      </c>
      <c r="H82" s="47"/>
      <c r="I82" s="68" t="s">
        <v>4627</v>
      </c>
      <c r="J82" s="64" t="s">
        <v>4631</v>
      </c>
      <c r="K82" s="66">
        <v>2019</v>
      </c>
      <c r="L82" s="66">
        <v>2016</v>
      </c>
      <c r="M82" s="66">
        <v>2017</v>
      </c>
      <c r="O82" s="67">
        <v>44077</v>
      </c>
      <c r="Q82" s="67">
        <v>44077</v>
      </c>
      <c r="R82" s="66" t="s">
        <v>4036</v>
      </c>
      <c r="S82" s="47"/>
      <c r="T82" s="47"/>
      <c r="U82" s="47"/>
    </row>
    <row r="83" spans="1:21" ht="28.8" x14ac:dyDescent="0.3">
      <c r="A83" s="50">
        <v>3</v>
      </c>
      <c r="B83" s="47" t="s">
        <v>6</v>
      </c>
      <c r="C83" s="51">
        <v>209100</v>
      </c>
      <c r="D83" s="47" t="s">
        <v>2048</v>
      </c>
      <c r="E83" s="47" t="s">
        <v>2049</v>
      </c>
      <c r="F83" s="47" t="s">
        <v>132</v>
      </c>
      <c r="G83" s="47" t="s">
        <v>380</v>
      </c>
      <c r="H83" s="47"/>
      <c r="I83" s="58" t="s">
        <v>4475</v>
      </c>
      <c r="J83" s="47" t="s">
        <v>2050</v>
      </c>
      <c r="K83" s="52">
        <v>2019</v>
      </c>
      <c r="L83" s="52">
        <v>2018</v>
      </c>
      <c r="M83" s="52">
        <v>2019</v>
      </c>
      <c r="O83" s="53">
        <v>43852</v>
      </c>
      <c r="Q83" s="53">
        <v>43852</v>
      </c>
      <c r="R83" s="52" t="s">
        <v>1632</v>
      </c>
      <c r="S83" s="47" t="s">
        <v>2051</v>
      </c>
      <c r="T83" s="47" t="s">
        <v>2051</v>
      </c>
      <c r="U83" s="47" t="s">
        <v>2051</v>
      </c>
    </row>
    <row r="84" spans="1:21" ht="28.8" x14ac:dyDescent="0.3">
      <c r="A84" s="63">
        <v>6</v>
      </c>
      <c r="B84" s="64" t="s">
        <v>3</v>
      </c>
      <c r="C84" s="66" t="s">
        <v>1220</v>
      </c>
      <c r="D84" s="65" t="s">
        <v>4633</v>
      </c>
      <c r="E84" s="64" t="s">
        <v>4634</v>
      </c>
      <c r="F84" s="64" t="s">
        <v>4</v>
      </c>
      <c r="G84" s="64" t="s">
        <v>380</v>
      </c>
      <c r="H84" s="64"/>
      <c r="I84" s="68" t="s">
        <v>4632</v>
      </c>
      <c r="J84" s="64" t="s">
        <v>4635</v>
      </c>
      <c r="K84" s="66">
        <v>2019</v>
      </c>
      <c r="L84" s="66">
        <v>2018</v>
      </c>
      <c r="M84" s="66">
        <v>2019</v>
      </c>
      <c r="O84" s="67">
        <v>44104</v>
      </c>
      <c r="Q84" s="67">
        <v>44104</v>
      </c>
      <c r="R84" s="66" t="s">
        <v>4036</v>
      </c>
      <c r="S84" s="47"/>
      <c r="T84" s="47"/>
      <c r="U84" s="47"/>
    </row>
    <row r="85" spans="1:21" ht="28.8" x14ac:dyDescent="0.3">
      <c r="A85" s="50">
        <v>3</v>
      </c>
      <c r="B85" s="47" t="s">
        <v>6</v>
      </c>
      <c r="C85" s="51">
        <v>382200</v>
      </c>
      <c r="D85" s="47" t="s">
        <v>2838</v>
      </c>
      <c r="E85" s="47" t="s">
        <v>2839</v>
      </c>
      <c r="F85" s="47" t="s">
        <v>28</v>
      </c>
      <c r="G85" s="47" t="s">
        <v>380</v>
      </c>
      <c r="H85" s="47"/>
      <c r="I85" s="58" t="s">
        <v>4476</v>
      </c>
      <c r="J85" s="47" t="s">
        <v>2840</v>
      </c>
      <c r="K85" s="52">
        <v>2019</v>
      </c>
      <c r="L85" s="52">
        <v>2018</v>
      </c>
      <c r="M85" s="52">
        <v>2019</v>
      </c>
      <c r="O85" s="53">
        <v>43895</v>
      </c>
      <c r="Q85" s="53">
        <v>43895</v>
      </c>
      <c r="R85" s="52" t="s">
        <v>1632</v>
      </c>
      <c r="S85" s="47" t="s">
        <v>381</v>
      </c>
      <c r="T85" s="47" t="s">
        <v>381</v>
      </c>
      <c r="U85" s="47" t="s">
        <v>381</v>
      </c>
    </row>
    <row r="86" spans="1:21" ht="28.8" x14ac:dyDescent="0.3">
      <c r="A86" s="50">
        <v>3</v>
      </c>
      <c r="B86" s="47" t="s">
        <v>6</v>
      </c>
      <c r="C86" s="51">
        <v>332600</v>
      </c>
      <c r="D86" s="47" t="s">
        <v>1585</v>
      </c>
      <c r="E86" s="47" t="s">
        <v>2056</v>
      </c>
      <c r="F86" s="47" t="s">
        <v>25</v>
      </c>
      <c r="G86" s="47" t="s">
        <v>380</v>
      </c>
      <c r="H86" s="47"/>
      <c r="I86" s="58" t="s">
        <v>4477</v>
      </c>
      <c r="J86" s="47" t="s">
        <v>1586</v>
      </c>
      <c r="K86" s="52">
        <v>2019</v>
      </c>
      <c r="L86" s="52">
        <v>2018</v>
      </c>
      <c r="M86" s="52">
        <v>2019</v>
      </c>
      <c r="O86" s="53">
        <v>43787</v>
      </c>
      <c r="Q86" s="53">
        <v>43787</v>
      </c>
      <c r="R86" s="52" t="s">
        <v>55</v>
      </c>
      <c r="S86" s="47" t="s">
        <v>381</v>
      </c>
      <c r="T86" s="47" t="s">
        <v>381</v>
      </c>
      <c r="U86" s="47" t="s">
        <v>381</v>
      </c>
    </row>
    <row r="87" spans="1:21" ht="28.8" x14ac:dyDescent="0.3">
      <c r="A87" s="50">
        <v>6</v>
      </c>
      <c r="B87" s="47" t="s">
        <v>3</v>
      </c>
      <c r="C87" s="51">
        <v>3956300</v>
      </c>
      <c r="D87" s="47" t="s">
        <v>1625</v>
      </c>
      <c r="E87" s="47" t="s">
        <v>2106</v>
      </c>
      <c r="F87" s="47" t="s">
        <v>134</v>
      </c>
      <c r="G87" s="47" t="s">
        <v>380</v>
      </c>
      <c r="H87" s="47"/>
      <c r="I87" s="58" t="s">
        <v>4478</v>
      </c>
      <c r="J87" s="47" t="s">
        <v>1626</v>
      </c>
      <c r="K87" s="52">
        <v>2015</v>
      </c>
      <c r="L87" s="52">
        <v>2014</v>
      </c>
      <c r="M87" s="52">
        <v>2015</v>
      </c>
      <c r="O87" s="53">
        <v>43748</v>
      </c>
      <c r="Q87" s="53">
        <v>43748</v>
      </c>
      <c r="R87" s="52" t="s">
        <v>55</v>
      </c>
      <c r="S87" s="47" t="s">
        <v>381</v>
      </c>
      <c r="T87" s="47" t="s">
        <v>381</v>
      </c>
      <c r="U87" s="47" t="s">
        <v>381</v>
      </c>
    </row>
    <row r="88" spans="1:21" ht="28.8" x14ac:dyDescent="0.3">
      <c r="A88" s="50">
        <v>5</v>
      </c>
      <c r="B88" s="47" t="s">
        <v>58</v>
      </c>
      <c r="C88" s="51">
        <v>176900</v>
      </c>
      <c r="D88" s="47" t="s">
        <v>2826</v>
      </c>
      <c r="E88" s="47" t="s">
        <v>2827</v>
      </c>
      <c r="F88" s="47" t="s">
        <v>87</v>
      </c>
      <c r="G88" s="47" t="s">
        <v>380</v>
      </c>
      <c r="H88" s="47"/>
      <c r="I88" s="58" t="s">
        <v>4479</v>
      </c>
      <c r="J88" s="47" t="s">
        <v>2828</v>
      </c>
      <c r="K88" s="52">
        <v>2020</v>
      </c>
      <c r="L88" s="52">
        <v>2017</v>
      </c>
      <c r="M88" s="52">
        <v>2018</v>
      </c>
      <c r="O88" s="53">
        <v>43893</v>
      </c>
      <c r="Q88" s="53">
        <v>43893</v>
      </c>
      <c r="R88" s="52" t="s">
        <v>1632</v>
      </c>
      <c r="S88" s="47" t="s">
        <v>381</v>
      </c>
      <c r="T88" s="47" t="s">
        <v>381</v>
      </c>
      <c r="U88" s="47" t="s">
        <v>381</v>
      </c>
    </row>
    <row r="89" spans="1:21" ht="28.8" x14ac:dyDescent="0.3">
      <c r="A89" s="50">
        <v>11</v>
      </c>
      <c r="B89" s="47" t="s">
        <v>57</v>
      </c>
      <c r="C89" s="51">
        <v>1303900</v>
      </c>
      <c r="D89" s="47" t="s">
        <v>1601</v>
      </c>
      <c r="E89" s="47" t="s">
        <v>2086</v>
      </c>
      <c r="F89" s="47" t="s">
        <v>108</v>
      </c>
      <c r="G89" s="47" t="s">
        <v>380</v>
      </c>
      <c r="H89" s="47"/>
      <c r="I89" s="58" t="s">
        <v>4480</v>
      </c>
      <c r="J89" s="47" t="s">
        <v>1602</v>
      </c>
      <c r="K89" s="52">
        <v>2016</v>
      </c>
      <c r="L89" s="52">
        <v>2015</v>
      </c>
      <c r="M89" s="52">
        <v>2016</v>
      </c>
      <c r="O89" s="53">
        <v>43816</v>
      </c>
      <c r="Q89" s="53">
        <v>43816</v>
      </c>
      <c r="R89" s="52" t="s">
        <v>55</v>
      </c>
      <c r="S89" s="47" t="s">
        <v>381</v>
      </c>
      <c r="T89" s="47" t="s">
        <v>381</v>
      </c>
      <c r="U89" s="47" t="s">
        <v>381</v>
      </c>
    </row>
    <row r="90" spans="1:21" ht="28.8" x14ac:dyDescent="0.3">
      <c r="A90" s="50">
        <v>6</v>
      </c>
      <c r="B90" s="47" t="s">
        <v>3</v>
      </c>
      <c r="C90" s="51">
        <v>570700</v>
      </c>
      <c r="D90" s="47" t="s">
        <v>2841</v>
      </c>
      <c r="E90" s="47" t="s">
        <v>2842</v>
      </c>
      <c r="F90" s="47" t="s">
        <v>109</v>
      </c>
      <c r="G90" s="47" t="s">
        <v>380</v>
      </c>
      <c r="H90" s="47"/>
      <c r="I90" s="58" t="s">
        <v>4481</v>
      </c>
      <c r="J90" s="47" t="s">
        <v>2843</v>
      </c>
      <c r="K90" s="52">
        <v>2019</v>
      </c>
      <c r="L90" s="52">
        <v>2018</v>
      </c>
      <c r="M90" s="52">
        <v>2019</v>
      </c>
      <c r="O90" s="53">
        <v>43887</v>
      </c>
      <c r="Q90" s="53">
        <v>43887</v>
      </c>
      <c r="R90" s="52" t="s">
        <v>1632</v>
      </c>
      <c r="S90" s="47" t="s">
        <v>2051</v>
      </c>
      <c r="T90" s="47" t="s">
        <v>2051</v>
      </c>
      <c r="U90" s="47" t="s">
        <v>2051</v>
      </c>
    </row>
    <row r="91" spans="1:21" ht="28.8" x14ac:dyDescent="0.3">
      <c r="A91" s="50">
        <v>5</v>
      </c>
      <c r="B91" s="47" t="s">
        <v>58</v>
      </c>
      <c r="C91" s="51">
        <v>367800</v>
      </c>
      <c r="D91" s="47" t="s">
        <v>2464</v>
      </c>
      <c r="E91" s="47" t="s">
        <v>2465</v>
      </c>
      <c r="F91" s="47" t="s">
        <v>94</v>
      </c>
      <c r="G91" s="47" t="s">
        <v>380</v>
      </c>
      <c r="H91" s="47"/>
      <c r="I91" s="58" t="s">
        <v>4482</v>
      </c>
      <c r="J91" s="47" t="s">
        <v>2466</v>
      </c>
      <c r="K91" s="52">
        <v>2019</v>
      </c>
      <c r="L91" s="52">
        <v>2018</v>
      </c>
      <c r="M91" s="52">
        <v>2019</v>
      </c>
      <c r="O91" s="53">
        <v>43875</v>
      </c>
      <c r="Q91" s="53">
        <v>43875</v>
      </c>
      <c r="R91" s="52" t="s">
        <v>1632</v>
      </c>
      <c r="S91" s="47" t="s">
        <v>2051</v>
      </c>
      <c r="T91" s="47" t="s">
        <v>2051</v>
      </c>
      <c r="U91" s="47" t="s">
        <v>2051</v>
      </c>
    </row>
    <row r="92" spans="1:21" ht="28.8" x14ac:dyDescent="0.3">
      <c r="A92" s="50">
        <v>3</v>
      </c>
      <c r="B92" s="47" t="s">
        <v>6</v>
      </c>
      <c r="C92" s="51">
        <v>1274400</v>
      </c>
      <c r="D92" s="47" t="s">
        <v>2083</v>
      </c>
      <c r="E92" s="47" t="s">
        <v>2084</v>
      </c>
      <c r="F92" s="47" t="s">
        <v>7</v>
      </c>
      <c r="G92" s="47" t="s">
        <v>380</v>
      </c>
      <c r="H92" s="47"/>
      <c r="I92" s="58" t="s">
        <v>4483</v>
      </c>
      <c r="J92" s="47" t="s">
        <v>2085</v>
      </c>
      <c r="K92" s="52">
        <v>2018</v>
      </c>
      <c r="L92" s="52">
        <v>2017</v>
      </c>
      <c r="M92" s="52">
        <v>2018</v>
      </c>
      <c r="O92" s="53">
        <v>43852</v>
      </c>
      <c r="Q92" s="53">
        <v>43852</v>
      </c>
      <c r="R92" s="52" t="s">
        <v>1632</v>
      </c>
      <c r="S92" s="47" t="s">
        <v>381</v>
      </c>
      <c r="T92" s="47" t="s">
        <v>381</v>
      </c>
      <c r="U92" s="47" t="s">
        <v>381</v>
      </c>
    </row>
    <row r="93" spans="1:21" ht="28.8" x14ac:dyDescent="0.3">
      <c r="A93" s="50">
        <v>6</v>
      </c>
      <c r="B93" s="47" t="s">
        <v>3</v>
      </c>
      <c r="C93" s="51">
        <v>2093600</v>
      </c>
      <c r="D93" s="47" t="s">
        <v>2468</v>
      </c>
      <c r="E93" s="47" t="s">
        <v>2089</v>
      </c>
      <c r="F93" s="47" t="s">
        <v>4</v>
      </c>
      <c r="G93" s="47" t="s">
        <v>382</v>
      </c>
      <c r="H93" s="49">
        <v>41878</v>
      </c>
      <c r="I93" s="59" t="s">
        <v>4484</v>
      </c>
      <c r="J93" s="47" t="s">
        <v>2469</v>
      </c>
      <c r="K93" s="52">
        <v>2020</v>
      </c>
      <c r="L93" s="52">
        <v>1500</v>
      </c>
      <c r="M93" s="46"/>
      <c r="O93" s="53">
        <v>43881</v>
      </c>
      <c r="Q93" s="53">
        <v>43881</v>
      </c>
      <c r="R93" s="52" t="s">
        <v>1632</v>
      </c>
      <c r="S93" s="47" t="s">
        <v>381</v>
      </c>
      <c r="T93" s="47" t="s">
        <v>381</v>
      </c>
      <c r="U93" s="47" t="s">
        <v>381</v>
      </c>
    </row>
    <row r="94" spans="1:21" ht="28.8" x14ac:dyDescent="0.3">
      <c r="A94" s="50">
        <v>6</v>
      </c>
      <c r="B94" s="47" t="s">
        <v>3</v>
      </c>
      <c r="C94" s="51">
        <v>318000</v>
      </c>
      <c r="D94" s="47" t="s">
        <v>2835</v>
      </c>
      <c r="E94" s="47" t="s">
        <v>2836</v>
      </c>
      <c r="F94" s="47" t="s">
        <v>35</v>
      </c>
      <c r="G94" s="47" t="s">
        <v>380</v>
      </c>
      <c r="H94" s="47"/>
      <c r="I94" s="58" t="s">
        <v>4485</v>
      </c>
      <c r="J94" s="47" t="s">
        <v>2837</v>
      </c>
      <c r="K94" s="52">
        <v>2014</v>
      </c>
      <c r="L94" s="52">
        <v>2013</v>
      </c>
      <c r="M94" s="52">
        <v>2014</v>
      </c>
      <c r="O94" s="53">
        <v>43896</v>
      </c>
      <c r="Q94" s="53">
        <v>43896</v>
      </c>
      <c r="R94" s="52" t="s">
        <v>1632</v>
      </c>
      <c r="S94" s="47" t="s">
        <v>2051</v>
      </c>
      <c r="T94" s="47" t="s">
        <v>2051</v>
      </c>
      <c r="U94" s="47" t="s">
        <v>2051</v>
      </c>
    </row>
    <row r="95" spans="1:21" ht="28.8" x14ac:dyDescent="0.3">
      <c r="A95" s="63">
        <v>2</v>
      </c>
      <c r="B95" s="64" t="s">
        <v>60</v>
      </c>
      <c r="C95" s="66" t="s">
        <v>4637</v>
      </c>
      <c r="D95" s="65" t="s">
        <v>4638</v>
      </c>
      <c r="E95" s="64" t="s">
        <v>4639</v>
      </c>
      <c r="F95" s="64" t="s">
        <v>19</v>
      </c>
      <c r="G95" s="64" t="s">
        <v>380</v>
      </c>
      <c r="H95" s="47"/>
      <c r="I95" s="68" t="s">
        <v>4636</v>
      </c>
      <c r="J95" s="64" t="s">
        <v>4640</v>
      </c>
      <c r="K95" s="66">
        <v>2019</v>
      </c>
      <c r="L95" s="66">
        <v>2018</v>
      </c>
      <c r="M95" s="66">
        <v>2019</v>
      </c>
      <c r="O95" s="67">
        <v>44099</v>
      </c>
      <c r="Q95" s="67">
        <v>44099</v>
      </c>
      <c r="R95" s="66" t="s">
        <v>4036</v>
      </c>
      <c r="S95" s="47"/>
      <c r="T95" s="47"/>
      <c r="U95" s="47"/>
    </row>
    <row r="96" spans="1:21" ht="28.8" x14ac:dyDescent="0.3">
      <c r="A96" s="63">
        <v>3</v>
      </c>
      <c r="B96" s="64" t="s">
        <v>6</v>
      </c>
      <c r="C96" s="66" t="s">
        <v>672</v>
      </c>
      <c r="D96" s="65" t="s">
        <v>673</v>
      </c>
      <c r="E96" s="64" t="s">
        <v>4642</v>
      </c>
      <c r="F96" s="64" t="s">
        <v>7</v>
      </c>
      <c r="G96" s="64" t="s">
        <v>380</v>
      </c>
      <c r="H96" s="64"/>
      <c r="I96" s="68" t="s">
        <v>4641</v>
      </c>
      <c r="J96" s="64" t="s">
        <v>4643</v>
      </c>
      <c r="K96" s="66">
        <v>2019</v>
      </c>
      <c r="L96" s="66">
        <v>2017</v>
      </c>
      <c r="M96" s="66">
        <v>2018</v>
      </c>
      <c r="O96" s="67">
        <v>44077</v>
      </c>
      <c r="Q96" s="67">
        <v>44077</v>
      </c>
      <c r="R96" s="66" t="s">
        <v>4036</v>
      </c>
      <c r="S96" s="47"/>
      <c r="T96" s="47"/>
      <c r="U96" s="47"/>
    </row>
    <row r="97" spans="1:21" ht="28.8" x14ac:dyDescent="0.3">
      <c r="A97" s="50">
        <v>7</v>
      </c>
      <c r="B97" s="47" t="s">
        <v>12</v>
      </c>
      <c r="C97" s="51">
        <v>3714300</v>
      </c>
      <c r="D97" s="47" t="s">
        <v>153</v>
      </c>
      <c r="E97" s="47" t="s">
        <v>2105</v>
      </c>
      <c r="F97" s="47" t="s">
        <v>4</v>
      </c>
      <c r="G97" s="47" t="s">
        <v>380</v>
      </c>
      <c r="H97" s="47"/>
      <c r="I97" s="58" t="s">
        <v>4486</v>
      </c>
      <c r="J97" s="47" t="s">
        <v>1622</v>
      </c>
      <c r="K97" s="52">
        <v>2015</v>
      </c>
      <c r="L97" s="52">
        <v>2013</v>
      </c>
      <c r="M97" s="52">
        <v>2014</v>
      </c>
      <c r="O97" s="53">
        <v>43787</v>
      </c>
      <c r="Q97" s="53">
        <v>43787</v>
      </c>
      <c r="R97" s="52" t="s">
        <v>55</v>
      </c>
      <c r="S97" s="47" t="s">
        <v>381</v>
      </c>
      <c r="T97" s="47" t="s">
        <v>381</v>
      </c>
      <c r="U97" s="47" t="s">
        <v>381</v>
      </c>
    </row>
    <row r="98" spans="1:21" ht="43.2" x14ac:dyDescent="0.3">
      <c r="A98" s="63">
        <v>7</v>
      </c>
      <c r="B98" s="64" t="s">
        <v>12</v>
      </c>
      <c r="C98" s="66" t="s">
        <v>302</v>
      </c>
      <c r="D98" s="65" t="s">
        <v>303</v>
      </c>
      <c r="E98" s="64" t="s">
        <v>4571</v>
      </c>
      <c r="F98" s="64" t="s">
        <v>27</v>
      </c>
      <c r="G98" s="64" t="s">
        <v>382</v>
      </c>
      <c r="H98" s="82">
        <v>43774</v>
      </c>
      <c r="I98" s="68" t="s">
        <v>4644</v>
      </c>
      <c r="J98" s="64" t="s">
        <v>4645</v>
      </c>
      <c r="K98" s="66">
        <v>2019</v>
      </c>
      <c r="L98" s="66">
        <v>2019</v>
      </c>
      <c r="M98" s="46"/>
      <c r="O98" s="67">
        <v>44092</v>
      </c>
      <c r="Q98" s="67">
        <v>44092</v>
      </c>
      <c r="R98" s="66" t="s">
        <v>4036</v>
      </c>
      <c r="S98" s="47"/>
      <c r="T98" s="47"/>
      <c r="U98" s="47"/>
    </row>
    <row r="99" spans="1:21" ht="28.8" x14ac:dyDescent="0.3">
      <c r="A99" s="50">
        <v>7</v>
      </c>
      <c r="B99" s="47" t="s">
        <v>12</v>
      </c>
      <c r="C99" s="51">
        <v>4170800</v>
      </c>
      <c r="D99" s="47" t="s">
        <v>2479</v>
      </c>
      <c r="E99" s="47" t="s">
        <v>2480</v>
      </c>
      <c r="F99" s="47" t="s">
        <v>87</v>
      </c>
      <c r="G99" s="47" t="s">
        <v>382</v>
      </c>
      <c r="H99" s="49">
        <v>43420</v>
      </c>
      <c r="I99" s="59" t="s">
        <v>4487</v>
      </c>
      <c r="J99" s="47" t="s">
        <v>2481</v>
      </c>
      <c r="K99" s="52">
        <v>2014</v>
      </c>
      <c r="L99" s="52">
        <v>2013</v>
      </c>
      <c r="M99" s="52">
        <v>2012</v>
      </c>
      <c r="O99" s="53">
        <v>43762</v>
      </c>
      <c r="Q99" s="53">
        <v>43762</v>
      </c>
      <c r="R99" s="52" t="s">
        <v>55</v>
      </c>
      <c r="S99" s="47" t="s">
        <v>381</v>
      </c>
      <c r="T99" s="47" t="s">
        <v>381</v>
      </c>
      <c r="U99" s="47" t="s">
        <v>381</v>
      </c>
    </row>
    <row r="100" spans="1:21" ht="28.8" x14ac:dyDescent="0.3">
      <c r="A100" s="50">
        <v>7</v>
      </c>
      <c r="B100" s="47" t="s">
        <v>12</v>
      </c>
      <c r="C100" s="51">
        <v>3430300</v>
      </c>
      <c r="D100" s="47" t="s">
        <v>1613</v>
      </c>
      <c r="E100" s="47" t="s">
        <v>2099</v>
      </c>
      <c r="F100" s="47" t="s">
        <v>365</v>
      </c>
      <c r="G100" s="47" t="s">
        <v>380</v>
      </c>
      <c r="H100" s="47"/>
      <c r="I100" s="58" t="s">
        <v>4488</v>
      </c>
      <c r="J100" s="47" t="s">
        <v>1614</v>
      </c>
      <c r="K100" s="52">
        <v>2017</v>
      </c>
      <c r="L100" s="46"/>
      <c r="M100" s="46"/>
      <c r="O100" s="53">
        <v>43756</v>
      </c>
      <c r="Q100" s="53">
        <v>43756</v>
      </c>
      <c r="R100" s="52" t="s">
        <v>55</v>
      </c>
      <c r="S100" s="47" t="s">
        <v>381</v>
      </c>
      <c r="T100" s="47" t="s">
        <v>381</v>
      </c>
      <c r="U100" s="47" t="s">
        <v>381</v>
      </c>
    </row>
    <row r="101" spans="1:21" ht="28.8" x14ac:dyDescent="0.3">
      <c r="A101" s="63">
        <v>6</v>
      </c>
      <c r="B101" s="64" t="s">
        <v>3</v>
      </c>
      <c r="C101" s="66" t="s">
        <v>4647</v>
      </c>
      <c r="D101" s="65" t="s">
        <v>4648</v>
      </c>
      <c r="E101" s="64" t="s">
        <v>2842</v>
      </c>
      <c r="F101" s="64" t="s">
        <v>109</v>
      </c>
      <c r="G101" s="64" t="s">
        <v>380</v>
      </c>
      <c r="H101" s="64"/>
      <c r="I101" s="68" t="s">
        <v>4646</v>
      </c>
      <c r="J101" s="64" t="s">
        <v>4649</v>
      </c>
      <c r="K101" s="66">
        <v>2018</v>
      </c>
      <c r="L101" s="66">
        <v>2018</v>
      </c>
      <c r="M101" s="46"/>
      <c r="O101" s="67">
        <v>44078</v>
      </c>
      <c r="Q101" s="67">
        <v>44078</v>
      </c>
      <c r="R101" s="66" t="s">
        <v>4036</v>
      </c>
      <c r="S101" s="47"/>
      <c r="T101" s="47"/>
      <c r="U101" s="47"/>
    </row>
    <row r="102" spans="1:21" ht="28.8" x14ac:dyDescent="0.3">
      <c r="A102" s="50">
        <v>5</v>
      </c>
      <c r="B102" s="47" t="s">
        <v>58</v>
      </c>
      <c r="C102" s="51">
        <v>312700</v>
      </c>
      <c r="D102" s="47" t="s">
        <v>2832</v>
      </c>
      <c r="E102" s="47" t="s">
        <v>2833</v>
      </c>
      <c r="F102" s="47" t="s">
        <v>115</v>
      </c>
      <c r="G102" s="47" t="s">
        <v>380</v>
      </c>
      <c r="H102" s="47"/>
      <c r="I102" s="58" t="s">
        <v>4489</v>
      </c>
      <c r="J102" s="47" t="s">
        <v>2834</v>
      </c>
      <c r="K102" s="52">
        <v>2020</v>
      </c>
      <c r="L102" s="52">
        <v>2017</v>
      </c>
      <c r="M102" s="52">
        <v>2018</v>
      </c>
      <c r="O102" s="53">
        <v>43907</v>
      </c>
      <c r="Q102" s="53">
        <v>43907</v>
      </c>
      <c r="R102" s="52" t="s">
        <v>1632</v>
      </c>
      <c r="S102" s="47" t="s">
        <v>381</v>
      </c>
      <c r="T102" s="47" t="s">
        <v>381</v>
      </c>
      <c r="U102" s="47" t="s">
        <v>381</v>
      </c>
    </row>
    <row r="103" spans="1:21" ht="28.8" x14ac:dyDescent="0.3">
      <c r="A103" s="63">
        <v>6</v>
      </c>
      <c r="B103" s="64" t="s">
        <v>3</v>
      </c>
      <c r="C103" s="66" t="s">
        <v>3574</v>
      </c>
      <c r="D103" s="65" t="s">
        <v>3575</v>
      </c>
      <c r="E103" s="64" t="s">
        <v>4571</v>
      </c>
      <c r="F103" s="64" t="s">
        <v>27</v>
      </c>
      <c r="G103" s="64" t="s">
        <v>380</v>
      </c>
      <c r="H103" s="64"/>
      <c r="I103" s="68" t="s">
        <v>4650</v>
      </c>
      <c r="J103" s="64" t="s">
        <v>4651</v>
      </c>
      <c r="K103" s="66">
        <v>2019</v>
      </c>
      <c r="L103" s="66">
        <v>2019</v>
      </c>
      <c r="M103" s="46"/>
      <c r="O103" s="67">
        <v>44078</v>
      </c>
      <c r="Q103" s="67">
        <v>44078</v>
      </c>
      <c r="R103" s="66" t="s">
        <v>4036</v>
      </c>
      <c r="S103" s="47"/>
      <c r="T103" s="47"/>
      <c r="U103" s="47"/>
    </row>
    <row r="104" spans="1:21" ht="28.8" x14ac:dyDescent="0.3">
      <c r="A104" s="63">
        <v>3</v>
      </c>
      <c r="B104" s="64" t="s">
        <v>6</v>
      </c>
      <c r="C104" s="66" t="s">
        <v>4653</v>
      </c>
      <c r="D104" s="65" t="s">
        <v>4654</v>
      </c>
      <c r="E104" s="64" t="s">
        <v>4655</v>
      </c>
      <c r="F104" s="64" t="s">
        <v>132</v>
      </c>
      <c r="G104" s="64" t="s">
        <v>380</v>
      </c>
      <c r="H104" s="64"/>
      <c r="I104" s="68" t="s">
        <v>4652</v>
      </c>
      <c r="J104" s="64" t="s">
        <v>4656</v>
      </c>
      <c r="K104" s="66">
        <v>2020</v>
      </c>
      <c r="L104" s="66">
        <v>2019</v>
      </c>
      <c r="M104" s="46"/>
      <c r="O104" s="67">
        <v>44089</v>
      </c>
      <c r="Q104" s="67">
        <v>44089</v>
      </c>
      <c r="R104" s="66" t="s">
        <v>4036</v>
      </c>
      <c r="S104" s="47"/>
      <c r="T104" s="47"/>
      <c r="U104" s="47"/>
    </row>
    <row r="105" spans="1:21" ht="28.8" x14ac:dyDescent="0.3">
      <c r="A105" s="50">
        <v>4</v>
      </c>
      <c r="B105" s="47" t="s">
        <v>9</v>
      </c>
      <c r="C105" s="51">
        <v>297500</v>
      </c>
      <c r="D105" s="47" t="s">
        <v>1579</v>
      </c>
      <c r="E105" s="47" t="s">
        <v>2053</v>
      </c>
      <c r="F105" s="47" t="s">
        <v>21</v>
      </c>
      <c r="G105" s="47" t="s">
        <v>380</v>
      </c>
      <c r="H105" s="47"/>
      <c r="I105" s="58" t="s">
        <v>4490</v>
      </c>
      <c r="J105" s="47" t="s">
        <v>1580</v>
      </c>
      <c r="K105" s="52">
        <v>2019</v>
      </c>
      <c r="L105" s="52">
        <v>2012</v>
      </c>
      <c r="M105" s="46"/>
      <c r="O105" s="53">
        <v>43789</v>
      </c>
      <c r="Q105" s="53">
        <v>43789</v>
      </c>
      <c r="R105" s="52" t="s">
        <v>55</v>
      </c>
      <c r="S105" s="47" t="s">
        <v>381</v>
      </c>
      <c r="T105" s="47" t="s">
        <v>381</v>
      </c>
      <c r="U105" s="47" t="s">
        <v>381</v>
      </c>
    </row>
    <row r="106" spans="1:21" ht="28.8" x14ac:dyDescent="0.3">
      <c r="A106" s="50">
        <v>3</v>
      </c>
      <c r="B106" s="47" t="s">
        <v>6</v>
      </c>
      <c r="C106" s="51">
        <v>374400</v>
      </c>
      <c r="D106" s="47" t="s">
        <v>2111</v>
      </c>
      <c r="E106" s="47" t="s">
        <v>2112</v>
      </c>
      <c r="F106" s="47" t="s">
        <v>7</v>
      </c>
      <c r="G106" s="47" t="s">
        <v>380</v>
      </c>
      <c r="H106" s="47"/>
      <c r="I106" s="58" t="s">
        <v>4491</v>
      </c>
      <c r="J106" s="47" t="s">
        <v>2113</v>
      </c>
      <c r="K106" s="52">
        <v>2020</v>
      </c>
      <c r="L106" s="52">
        <v>2019</v>
      </c>
      <c r="M106" s="52">
        <v>2020</v>
      </c>
      <c r="O106" s="46"/>
      <c r="P106" s="55">
        <v>43840</v>
      </c>
      <c r="Q106" s="53">
        <v>43840</v>
      </c>
      <c r="R106" s="52" t="s">
        <v>1632</v>
      </c>
      <c r="S106" s="47" t="s">
        <v>381</v>
      </c>
      <c r="T106" s="47" t="s">
        <v>381</v>
      </c>
      <c r="U106" s="47" t="s">
        <v>381</v>
      </c>
    </row>
    <row r="107" spans="1:21" ht="28.8" x14ac:dyDescent="0.3">
      <c r="A107" s="50">
        <v>11</v>
      </c>
      <c r="B107" s="47" t="s">
        <v>57</v>
      </c>
      <c r="C107" s="51">
        <v>2219200</v>
      </c>
      <c r="D107" s="47" t="s">
        <v>82</v>
      </c>
      <c r="E107" s="47" t="s">
        <v>2472</v>
      </c>
      <c r="F107" s="47" t="s">
        <v>63</v>
      </c>
      <c r="G107" s="47" t="s">
        <v>380</v>
      </c>
      <c r="H107" s="47"/>
      <c r="I107" s="58" t="s">
        <v>4492</v>
      </c>
      <c r="J107" s="47" t="s">
        <v>2473</v>
      </c>
      <c r="K107" s="52">
        <v>2015</v>
      </c>
      <c r="L107" s="52">
        <v>2014</v>
      </c>
      <c r="M107" s="46"/>
      <c r="O107" s="53">
        <v>43867</v>
      </c>
      <c r="Q107" s="53">
        <v>43867</v>
      </c>
      <c r="R107" s="52" t="s">
        <v>1632</v>
      </c>
      <c r="S107" s="47" t="s">
        <v>381</v>
      </c>
      <c r="T107" s="47" t="s">
        <v>381</v>
      </c>
      <c r="U107" s="47" t="s">
        <v>381</v>
      </c>
    </row>
    <row r="108" spans="1:21" ht="28.8" x14ac:dyDescent="0.3">
      <c r="A108" s="63">
        <v>3</v>
      </c>
      <c r="B108" s="64" t="s">
        <v>6</v>
      </c>
      <c r="C108" s="66" t="s">
        <v>4658</v>
      </c>
      <c r="D108" s="65" t="s">
        <v>4659</v>
      </c>
      <c r="E108" s="64" t="s">
        <v>6</v>
      </c>
      <c r="F108" s="64" t="s">
        <v>25</v>
      </c>
      <c r="G108" s="64" t="s">
        <v>380</v>
      </c>
      <c r="H108" s="64"/>
      <c r="I108" s="68" t="s">
        <v>4657</v>
      </c>
      <c r="J108" s="64" t="s">
        <v>4660</v>
      </c>
      <c r="K108" s="66">
        <v>2020</v>
      </c>
      <c r="L108" s="66">
        <v>2019</v>
      </c>
      <c r="M108" s="66">
        <v>2020</v>
      </c>
      <c r="N108" s="46"/>
      <c r="O108" s="67">
        <v>44076</v>
      </c>
      <c r="Q108" s="67">
        <v>44076</v>
      </c>
      <c r="R108" s="66" t="s">
        <v>4036</v>
      </c>
      <c r="S108" s="47"/>
      <c r="T108" s="47"/>
      <c r="U108" s="47"/>
    </row>
    <row r="109" spans="1:21" ht="28.8" x14ac:dyDescent="0.3">
      <c r="A109" s="50">
        <v>11</v>
      </c>
      <c r="B109" s="47" t="s">
        <v>57</v>
      </c>
      <c r="C109" s="51">
        <v>839900</v>
      </c>
      <c r="D109" s="47" t="s">
        <v>2071</v>
      </c>
      <c r="E109" s="47" t="s">
        <v>2072</v>
      </c>
      <c r="F109" s="47" t="s">
        <v>63</v>
      </c>
      <c r="G109" s="47" t="s">
        <v>380</v>
      </c>
      <c r="H109" s="47"/>
      <c r="I109" s="58" t="s">
        <v>4493</v>
      </c>
      <c r="J109" s="47" t="s">
        <v>2073</v>
      </c>
      <c r="K109" s="52">
        <v>2017</v>
      </c>
      <c r="L109" s="52">
        <v>2016</v>
      </c>
      <c r="M109" s="46"/>
      <c r="O109" s="53">
        <v>43839</v>
      </c>
      <c r="Q109" s="53">
        <v>43839</v>
      </c>
      <c r="R109" s="52" t="s">
        <v>1632</v>
      </c>
      <c r="S109" s="47" t="s">
        <v>381</v>
      </c>
      <c r="T109" s="47" t="s">
        <v>381</v>
      </c>
      <c r="U109" s="47" t="s">
        <v>381</v>
      </c>
    </row>
    <row r="110" spans="1:21" ht="28.8" x14ac:dyDescent="0.3">
      <c r="A110" s="50">
        <v>4</v>
      </c>
      <c r="B110" s="47" t="s">
        <v>9</v>
      </c>
      <c r="C110" s="51">
        <v>990300</v>
      </c>
      <c r="D110" s="47" t="s">
        <v>2078</v>
      </c>
      <c r="E110" s="47" t="s">
        <v>2079</v>
      </c>
      <c r="F110" s="47" t="s">
        <v>21</v>
      </c>
      <c r="G110" s="47" t="s">
        <v>380</v>
      </c>
      <c r="H110" s="47"/>
      <c r="I110" s="58" t="s">
        <v>4494</v>
      </c>
      <c r="J110" s="47" t="s">
        <v>2080</v>
      </c>
      <c r="K110" s="52">
        <v>2019</v>
      </c>
      <c r="L110" s="52">
        <v>2008</v>
      </c>
      <c r="M110" s="52">
        <v>2009</v>
      </c>
      <c r="O110" s="53">
        <v>43858</v>
      </c>
      <c r="Q110" s="53">
        <v>43858</v>
      </c>
      <c r="R110" s="52" t="s">
        <v>1632</v>
      </c>
      <c r="S110" s="47" t="s">
        <v>381</v>
      </c>
      <c r="T110" s="47" t="s">
        <v>381</v>
      </c>
      <c r="U110" s="47" t="s">
        <v>381</v>
      </c>
    </row>
    <row r="111" spans="1:21" ht="28.8" x14ac:dyDescent="0.3">
      <c r="A111" s="63">
        <v>6</v>
      </c>
      <c r="B111" s="64" t="s">
        <v>3</v>
      </c>
      <c r="C111" s="66" t="s">
        <v>4662</v>
      </c>
      <c r="D111" s="65" t="s">
        <v>4663</v>
      </c>
      <c r="E111" s="64" t="s">
        <v>4664</v>
      </c>
      <c r="F111" s="64" t="s">
        <v>134</v>
      </c>
      <c r="G111" s="64" t="s">
        <v>380</v>
      </c>
      <c r="H111" s="47"/>
      <c r="I111" s="68" t="s">
        <v>4661</v>
      </c>
      <c r="J111" s="64" t="s">
        <v>4665</v>
      </c>
      <c r="K111" s="66">
        <v>2018</v>
      </c>
      <c r="L111" s="66">
        <v>2018</v>
      </c>
      <c r="M111" s="46"/>
      <c r="N111" s="46"/>
      <c r="O111" s="67">
        <v>44078</v>
      </c>
      <c r="Q111" s="67">
        <v>44078</v>
      </c>
      <c r="R111" s="66" t="s">
        <v>4036</v>
      </c>
      <c r="S111" s="47"/>
      <c r="T111" s="47"/>
      <c r="U111" s="47"/>
    </row>
    <row r="112" spans="1:21" ht="28.8" x14ac:dyDescent="0.3">
      <c r="A112" s="50">
        <v>10</v>
      </c>
      <c r="B112" s="47" t="s">
        <v>59</v>
      </c>
      <c r="C112" s="51">
        <v>4194800</v>
      </c>
      <c r="D112" s="47" t="s">
        <v>2482</v>
      </c>
      <c r="E112" s="47" t="s">
        <v>2483</v>
      </c>
      <c r="F112" s="47" t="s">
        <v>93</v>
      </c>
      <c r="G112" s="47" t="s">
        <v>382</v>
      </c>
      <c r="H112" s="49">
        <v>42153</v>
      </c>
      <c r="I112" s="59" t="s">
        <v>4495</v>
      </c>
      <c r="J112" s="47" t="s">
        <v>2484</v>
      </c>
      <c r="K112" s="52">
        <v>2014</v>
      </c>
      <c r="L112" s="52">
        <v>2012</v>
      </c>
      <c r="M112" s="52">
        <v>2013</v>
      </c>
      <c r="N112" s="54">
        <v>2014</v>
      </c>
      <c r="O112" s="53">
        <v>43866</v>
      </c>
      <c r="Q112" s="53">
        <v>43866</v>
      </c>
      <c r="R112" s="52" t="s">
        <v>1632</v>
      </c>
      <c r="S112" s="47" t="s">
        <v>2051</v>
      </c>
      <c r="T112" s="47" t="s">
        <v>2051</v>
      </c>
      <c r="U112" s="47" t="s">
        <v>2051</v>
      </c>
    </row>
    <row r="113" spans="1:21" ht="28.8" x14ac:dyDescent="0.3">
      <c r="A113" s="50">
        <v>5</v>
      </c>
      <c r="B113" s="47" t="s">
        <v>58</v>
      </c>
      <c r="C113" s="51">
        <v>184300</v>
      </c>
      <c r="D113" s="47" t="s">
        <v>1574</v>
      </c>
      <c r="E113" s="47" t="s">
        <v>2047</v>
      </c>
      <c r="F113" s="47" t="s">
        <v>135</v>
      </c>
      <c r="G113" s="47" t="s">
        <v>380</v>
      </c>
      <c r="H113" s="47"/>
      <c r="I113" s="58" t="s">
        <v>4496</v>
      </c>
      <c r="J113" s="47" t="s">
        <v>1575</v>
      </c>
      <c r="K113" s="52">
        <v>2019</v>
      </c>
      <c r="L113" s="52">
        <v>2017</v>
      </c>
      <c r="M113" s="52">
        <v>2018</v>
      </c>
      <c r="O113" s="53">
        <v>43740</v>
      </c>
      <c r="Q113" s="53">
        <v>43740</v>
      </c>
      <c r="R113" s="52" t="s">
        <v>55</v>
      </c>
      <c r="S113" s="47" t="s">
        <v>381</v>
      </c>
      <c r="T113" s="47" t="s">
        <v>381</v>
      </c>
      <c r="U113" s="47" t="s">
        <v>381</v>
      </c>
    </row>
    <row r="114" spans="1:21" ht="28.8" x14ac:dyDescent="0.3">
      <c r="A114" s="50">
        <v>4</v>
      </c>
      <c r="B114" s="47" t="s">
        <v>9</v>
      </c>
      <c r="C114" s="51">
        <v>484400</v>
      </c>
      <c r="D114" s="47" t="s">
        <v>2062</v>
      </c>
      <c r="E114" s="47" t="s">
        <v>2063</v>
      </c>
      <c r="F114" s="47" t="s">
        <v>21</v>
      </c>
      <c r="G114" s="47" t="s">
        <v>380</v>
      </c>
      <c r="H114" s="47"/>
      <c r="I114" s="58" t="s">
        <v>4497</v>
      </c>
      <c r="J114" s="47" t="s">
        <v>2064</v>
      </c>
      <c r="K114" s="52">
        <v>2019</v>
      </c>
      <c r="L114" s="52">
        <v>2018</v>
      </c>
      <c r="M114" s="52">
        <v>2019</v>
      </c>
      <c r="O114" s="53">
        <v>43846</v>
      </c>
      <c r="Q114" s="53">
        <v>43846</v>
      </c>
      <c r="R114" s="52" t="s">
        <v>1632</v>
      </c>
      <c r="S114" s="47" t="s">
        <v>2051</v>
      </c>
      <c r="T114" s="47" t="s">
        <v>2051</v>
      </c>
      <c r="U114" s="47" t="s">
        <v>2051</v>
      </c>
    </row>
    <row r="115" spans="1:21" ht="28.8" x14ac:dyDescent="0.3">
      <c r="A115" s="50">
        <v>9</v>
      </c>
      <c r="B115" s="47" t="s">
        <v>59</v>
      </c>
      <c r="C115" s="51">
        <v>859600</v>
      </c>
      <c r="D115" s="47" t="s">
        <v>2075</v>
      </c>
      <c r="E115" s="47" t="s">
        <v>2076</v>
      </c>
      <c r="F115" s="47" t="s">
        <v>16</v>
      </c>
      <c r="G115" s="47" t="s">
        <v>380</v>
      </c>
      <c r="H115" s="47"/>
      <c r="I115" s="58" t="s">
        <v>4498</v>
      </c>
      <c r="J115" s="47" t="s">
        <v>2077</v>
      </c>
      <c r="K115" s="52">
        <v>2019</v>
      </c>
      <c r="L115" s="52">
        <v>2018</v>
      </c>
      <c r="M115" s="52">
        <v>2019</v>
      </c>
      <c r="O115" s="53">
        <v>43838</v>
      </c>
      <c r="Q115" s="53">
        <v>43838</v>
      </c>
      <c r="R115" s="52" t="s">
        <v>1632</v>
      </c>
      <c r="S115" s="47" t="s">
        <v>381</v>
      </c>
      <c r="T115" s="47" t="s">
        <v>381</v>
      </c>
      <c r="U115" s="47" t="s">
        <v>381</v>
      </c>
    </row>
    <row r="116" spans="1:21" ht="28.8" x14ac:dyDescent="0.3">
      <c r="A116" s="50">
        <v>7</v>
      </c>
      <c r="B116" s="47" t="s">
        <v>12</v>
      </c>
      <c r="C116" s="51">
        <v>195000</v>
      </c>
      <c r="D116" s="47" t="s">
        <v>2456</v>
      </c>
      <c r="E116" s="47" t="s">
        <v>2457</v>
      </c>
      <c r="F116" s="47" t="s">
        <v>22</v>
      </c>
      <c r="G116" s="47" t="s">
        <v>380</v>
      </c>
      <c r="H116" s="47"/>
      <c r="I116" s="58" t="s">
        <v>4499</v>
      </c>
      <c r="J116" s="47" t="s">
        <v>2458</v>
      </c>
      <c r="K116" s="52">
        <v>2019</v>
      </c>
      <c r="L116" s="52">
        <v>2018</v>
      </c>
      <c r="M116" s="52">
        <v>2019</v>
      </c>
      <c r="O116" s="53">
        <v>43880</v>
      </c>
      <c r="Q116" s="53">
        <v>43880</v>
      </c>
      <c r="R116" s="52" t="s">
        <v>1632</v>
      </c>
      <c r="S116" s="47" t="s">
        <v>2051</v>
      </c>
      <c r="T116" s="47" t="s">
        <v>381</v>
      </c>
      <c r="U116" s="47" t="s">
        <v>2051</v>
      </c>
    </row>
  </sheetData>
  <sortState xmlns:xlrd2="http://schemas.microsoft.com/office/spreadsheetml/2017/richdata2" ref="A2:U116">
    <sortCondition ref="Q2:Q116"/>
    <sortCondition ref="D2:D116"/>
  </sortState>
  <hyperlinks>
    <hyperlink ref="I5" r:id="rId1" xr:uid="{36535D59-B901-4A90-A0A3-5DA574537626}"/>
    <hyperlink ref="I7" r:id="rId2" xr:uid="{165BB323-CF5A-42C3-A4C6-7B849AFEBCED}"/>
    <hyperlink ref="I8" r:id="rId3" xr:uid="{C68D8B00-348D-4AE0-97CB-66C54819E5DA}"/>
    <hyperlink ref="I11" r:id="rId4" xr:uid="{C588CDA6-A18A-4C0B-873A-40911E87053F}"/>
    <hyperlink ref="I55" r:id="rId5" xr:uid="{88007E61-AA14-4B73-8521-5DCD871A7503}"/>
    <hyperlink ref="I3" r:id="rId6" xr:uid="{1F341C22-D884-4954-842C-C9A34B7D5FE7}"/>
    <hyperlink ref="I4" r:id="rId7" xr:uid="{329C8575-A859-4EF8-AF9E-90D7ECBCD7C0}"/>
    <hyperlink ref="I2" r:id="rId8" xr:uid="{AF83B8DB-D895-4CFE-BB6D-43D61666D7C7}"/>
    <hyperlink ref="I12" r:id="rId9" xr:uid="{92FF379C-CF37-494E-A427-801DB093DC70}"/>
    <hyperlink ref="I14" r:id="rId10" xr:uid="{AD7286AC-4E84-493E-9812-E71AD09838BF}"/>
    <hyperlink ref="I15" r:id="rId11" xr:uid="{9FC7B53B-9751-4734-B4DF-5727E5BC5A2D}"/>
    <hyperlink ref="I17" r:id="rId12" xr:uid="{0FF0A610-00AD-48D4-A6E2-6B96B3775FA7}"/>
    <hyperlink ref="I19" r:id="rId13" xr:uid="{1068E766-1B3B-4645-98D7-D52D9979F5BE}"/>
    <hyperlink ref="I20" r:id="rId14" xr:uid="{B0A36A5D-A69A-49AD-AFE4-5A6D249C3980}"/>
    <hyperlink ref="I21" r:id="rId15" xr:uid="{6F32D795-2212-4BA4-90D2-C82133DF7829}"/>
    <hyperlink ref="I22" r:id="rId16" xr:uid="{48146195-998D-43BE-A9B6-59B6DFCB196B}"/>
    <hyperlink ref="I24" r:id="rId17" xr:uid="{D2EE2260-92DD-40AA-BAA8-5D9924706BCA}"/>
    <hyperlink ref="I26" r:id="rId18" xr:uid="{4906ACD4-EF60-479D-8E3F-9D641F480483}"/>
    <hyperlink ref="I31" r:id="rId19" xr:uid="{644A2339-BDF9-4CC5-9FD3-E6962FC6B3E0}"/>
    <hyperlink ref="I32" r:id="rId20" xr:uid="{239F4BEC-1B3F-4BCB-80F3-5729F9EBE9BB}"/>
    <hyperlink ref="I33" r:id="rId21" xr:uid="{A2492AF4-C8A3-4FDB-80FC-5675E0F33306}"/>
    <hyperlink ref="I34" r:id="rId22" xr:uid="{61AE8FF4-A3E9-4C02-8D4C-7627E609CA51}"/>
    <hyperlink ref="I35" r:id="rId23" xr:uid="{3C5A45AA-7D59-46FC-8966-761486BE4537}"/>
    <hyperlink ref="I37" r:id="rId24" xr:uid="{5AF73E78-8F44-4715-9D8C-CDB3F5BB2921}"/>
    <hyperlink ref="I38" r:id="rId25" xr:uid="{8BCB4FC7-13D5-46C2-91BC-2362E6EE887E}"/>
    <hyperlink ref="I39" r:id="rId26" xr:uid="{1E9D34F2-3398-4DE4-96AD-E2E3614E5466}"/>
    <hyperlink ref="I40" r:id="rId27" xr:uid="{DB0B658C-86BA-4BA3-82F4-8B7FFB6FC11D}"/>
    <hyperlink ref="I42" r:id="rId28" xr:uid="{38291168-0340-42FA-AFDD-0296C1D4FA25}"/>
    <hyperlink ref="I46" r:id="rId29" xr:uid="{576E067B-7528-4FC4-8772-290E87DA0244}"/>
    <hyperlink ref="I44" r:id="rId30" xr:uid="{0C4A84BD-FD57-46D8-A0A2-D9BDE577652D}"/>
    <hyperlink ref="I47" r:id="rId31" xr:uid="{F63C7149-C851-4A88-9FC5-CF57093EFEEF}"/>
    <hyperlink ref="I48" r:id="rId32" xr:uid="{2BF17B3C-5F52-4C76-8863-304E7DF5F008}"/>
    <hyperlink ref="I49" r:id="rId33" xr:uid="{E52C4053-2232-4455-B4C1-B3E4A76DE2D0}"/>
    <hyperlink ref="I53" r:id="rId34" xr:uid="{CDEDA0D2-CAC3-4636-8B9F-5EB6C21A6CDC}"/>
    <hyperlink ref="I54" r:id="rId35" xr:uid="{89834BC2-1D20-4D69-8A98-F2AED403C30F}"/>
    <hyperlink ref="I59" r:id="rId36" xr:uid="{74E1B1D0-87C6-4BB4-A11C-71A0338F3E90}"/>
    <hyperlink ref="I60" r:id="rId37" xr:uid="{FFF8A233-26A2-4EF0-887D-FB5D1CFE3F49}"/>
    <hyperlink ref="I61" r:id="rId38" xr:uid="{9C7849F9-071F-4A20-8DD6-A2DD2D0D254E}"/>
    <hyperlink ref="I62" r:id="rId39" xr:uid="{0E7D833F-5635-43F7-A7E0-6B895D2CE25E}"/>
    <hyperlink ref="I63" r:id="rId40" xr:uid="{D3514D97-50F6-4F44-A202-C2FCAE3E2109}"/>
    <hyperlink ref="I64" r:id="rId41" xr:uid="{04A22D50-4BB4-4DE3-B3CB-1A1247EF569C}"/>
    <hyperlink ref="I65" r:id="rId42" xr:uid="{FE9AEC66-ECA1-4BDA-AE79-937BAB76C7DA}"/>
    <hyperlink ref="I67" r:id="rId43" xr:uid="{CDF3524F-C2BE-44A8-963F-3E28080638C7}"/>
    <hyperlink ref="I69" r:id="rId44" xr:uid="{7EE57215-6BBB-4E49-AB98-683BF90F9C94}"/>
    <hyperlink ref="I70" r:id="rId45" xr:uid="{CF7872E1-5875-4021-9349-C367520DB536}"/>
    <hyperlink ref="I74" r:id="rId46" xr:uid="{6103C1FE-0322-42C6-8179-0E49A0171551}"/>
    <hyperlink ref="I75" r:id="rId47" xr:uid="{9E36D2FD-4277-4077-A9CD-321881BFE78B}"/>
    <hyperlink ref="I79" r:id="rId48" xr:uid="{F8748F8A-4ACC-4BCA-A02E-72C6EF7CEA23}"/>
    <hyperlink ref="I85" r:id="rId49" xr:uid="{1C000FD7-2738-42DB-B1D9-C51964DAE977}"/>
    <hyperlink ref="I86" r:id="rId50" xr:uid="{3B44F8B7-6AE7-48E4-A83F-720C154035AB}"/>
    <hyperlink ref="I87" r:id="rId51" xr:uid="{BDC5D5DF-E786-483F-B0DD-BE30AC5455CC}"/>
    <hyperlink ref="I88" r:id="rId52" xr:uid="{4AC03E36-0B12-475A-9416-8C3E4E805124}"/>
    <hyperlink ref="I89" r:id="rId53" xr:uid="{8A54D1FE-FF03-4412-B548-A08B24BE3341}"/>
    <hyperlink ref="I90" r:id="rId54" xr:uid="{49CDA6A0-2C86-4D98-B6C1-6548CADEBB51}"/>
    <hyperlink ref="I91" r:id="rId55" xr:uid="{8396A1F4-30AD-465F-BB3D-637EC8987CB6}"/>
    <hyperlink ref="I92" r:id="rId56" xr:uid="{171EA18B-9799-489F-AB88-6E8C75F42E27}"/>
    <hyperlink ref="I93" r:id="rId57" xr:uid="{94010BE8-0071-4D12-A30E-3584AEF9755A}"/>
    <hyperlink ref="I94" r:id="rId58" xr:uid="{F1F681BF-3E4D-4CD4-8A53-7A2093FCB62F}"/>
    <hyperlink ref="I97" r:id="rId59" xr:uid="{76648310-0DF4-4BBE-B380-105959C98B49}"/>
    <hyperlink ref="I99" r:id="rId60" xr:uid="{F5BC0C78-C508-4A62-9EF3-FF764F4FD47A}"/>
    <hyperlink ref="I100" r:id="rId61" xr:uid="{B6A99764-1087-4AD8-813F-C3494E1D2966}"/>
    <hyperlink ref="I102" r:id="rId62" xr:uid="{A74498C4-CAB2-4014-A9AC-ED62DC16C740}"/>
    <hyperlink ref="I105" r:id="rId63" xr:uid="{FA36F606-1F3B-43B4-8648-77482C5B2CA8}"/>
    <hyperlink ref="I106" r:id="rId64" xr:uid="{3F2D4790-8C1B-4190-949F-4D3ABD58335A}"/>
    <hyperlink ref="I107" r:id="rId65" xr:uid="{786B286D-84C0-4C4F-A67A-A5AAA6017860}"/>
    <hyperlink ref="I109" r:id="rId66" xr:uid="{7CC0A3AE-7FF2-4D53-8730-EFDD5C927E1A}"/>
    <hyperlink ref="I110" r:id="rId67" xr:uid="{530D41E1-68ED-433D-8CCB-D1824FBC1274}"/>
    <hyperlink ref="I112" r:id="rId68" xr:uid="{C63689C9-4607-4EE6-90F9-110F78BA3766}"/>
    <hyperlink ref="I114" r:id="rId69" xr:uid="{E8288881-8197-4A66-B6E4-E36B46527925}"/>
    <hyperlink ref="I113" r:id="rId70" xr:uid="{A9277E2A-C863-4E1C-8DDD-B74A2D84F5A4}"/>
    <hyperlink ref="I115" r:id="rId71" xr:uid="{F4FCF6C7-2F69-4AEB-946E-74E5CAAADF68}"/>
    <hyperlink ref="I116" r:id="rId72" xr:uid="{C39B02EA-17D1-4D7F-BD14-745788681901}"/>
    <hyperlink ref="I43" r:id="rId73" xr:uid="{62A6C224-B656-42EB-B58D-CC066AB35E8A}"/>
    <hyperlink ref="I66" r:id="rId74" xr:uid="{50C315C3-625F-4B60-9906-4359F4C5C995}"/>
    <hyperlink ref="I83" r:id="rId75" xr:uid="{0E31482B-E596-4054-9D1E-B92C9D512F4A}"/>
    <hyperlink ref="I81" r:id="rId76" xr:uid="{5BF17D40-FA24-4E9E-A0C1-179C018ACBEA}"/>
    <hyperlink ref="I6" r:id="rId77" xr:uid="{868F5816-7C6D-46CE-B548-F066A9F35C65}"/>
    <hyperlink ref="I9" r:id="rId78" xr:uid="{A849A4C6-3053-46AA-81FE-71B45EEC64E2}"/>
    <hyperlink ref="I10" r:id="rId79" xr:uid="{3F147032-5ACC-4FD8-BBA1-ADA2300FFC59}"/>
    <hyperlink ref="I13" r:id="rId80" xr:uid="{228BD659-0F5D-481A-A638-F82CEA85E009}"/>
    <hyperlink ref="I16" r:id="rId81" xr:uid="{C7E1F59A-E140-4F20-9B0A-7465D63FD564}"/>
    <hyperlink ref="I18" r:id="rId82" xr:uid="{2BA044B2-2F25-4837-BBA7-9514C03532A0}"/>
    <hyperlink ref="I23" r:id="rId83" xr:uid="{782095C2-E4FD-429D-942F-96D80EC2948E}"/>
    <hyperlink ref="I25" r:id="rId84" xr:uid="{829A1A90-8C3D-4077-A252-D6F6227B7162}"/>
    <hyperlink ref="I27" r:id="rId85" xr:uid="{98EED9F7-B0BF-4CBD-ACE9-3CEFDCE7BD11}"/>
    <hyperlink ref="I28" r:id="rId86" xr:uid="{05615718-EEBC-450A-89E9-02306D50B448}"/>
    <hyperlink ref="I29" r:id="rId87" xr:uid="{3BB05DDD-6C6C-488E-B6E4-8004CD9223B3}"/>
    <hyperlink ref="I30" r:id="rId88" xr:uid="{8043999E-2858-4D3D-9754-9CBCAE78E32E}"/>
    <hyperlink ref="I36" r:id="rId89" xr:uid="{84524037-4BAF-4EC2-BD35-49DB8290930C}"/>
    <hyperlink ref="I41" r:id="rId90" xr:uid="{1E42DCE8-4D69-469A-B4E9-D62848759A6D}"/>
    <hyperlink ref="I45" r:id="rId91" xr:uid="{4B0B7294-58A7-4A70-BF46-528F2B1FFCAB}"/>
    <hyperlink ref="I50" r:id="rId92" xr:uid="{F6CB553A-7612-4CD7-B733-A6D67AB2D984}"/>
    <hyperlink ref="I51" r:id="rId93" xr:uid="{6A1261A6-6835-4BD5-A9C2-BD5201917F14}"/>
    <hyperlink ref="I52" r:id="rId94" xr:uid="{E31B0D22-96B1-4871-8BC6-89EE5BD9933A}"/>
    <hyperlink ref="I56" r:id="rId95" xr:uid="{BFF9E00D-11B1-4CB3-8940-D8FED9BB1EFA}"/>
    <hyperlink ref="I57" r:id="rId96" xr:uid="{106E445C-0257-49B5-BECA-9541190DDDF6}"/>
    <hyperlink ref="I58" r:id="rId97" xr:uid="{5B30F0BA-E49E-43D1-8FBC-2FA1E2C9785B}"/>
    <hyperlink ref="I68" r:id="rId98" xr:uid="{3883C4C5-6606-4118-9F8B-34DEBDECF8BA}"/>
    <hyperlink ref="I71" r:id="rId99" xr:uid="{C7620373-9E2A-4B8A-8127-5EA00D98B5C8}"/>
    <hyperlink ref="I72" r:id="rId100" xr:uid="{C398EF28-B630-4BFF-B958-F0D4BF0EC9B6}"/>
    <hyperlink ref="I73" r:id="rId101" xr:uid="{238DB3C4-3A1B-4E08-91F3-97D0A04C4443}"/>
    <hyperlink ref="I76" r:id="rId102" xr:uid="{A9AFC78F-B688-4FC5-B121-048621D91763}"/>
    <hyperlink ref="I77" r:id="rId103" xr:uid="{7A7BB360-8380-49D4-A923-EEDB8C121C97}"/>
    <hyperlink ref="I78" r:id="rId104" xr:uid="{20453809-87BC-439E-BB20-79BAE0F087A9}"/>
    <hyperlink ref="I80" r:id="rId105" xr:uid="{6E5FD81A-7ABE-4461-8B09-A1732D977286}"/>
    <hyperlink ref="I82" r:id="rId106" xr:uid="{4A1662C6-5901-427C-BF28-BCD45F076FD7}"/>
    <hyperlink ref="I84" r:id="rId107" xr:uid="{668AF45A-8A45-48A5-ADA1-29D7D828275B}"/>
    <hyperlink ref="I95" r:id="rId108" xr:uid="{27C9289E-565A-4EE9-8424-2F1EC6245650}"/>
    <hyperlink ref="I96" r:id="rId109" xr:uid="{CB8249A7-8FC3-46B6-A28F-674D47C97E63}"/>
    <hyperlink ref="I98" r:id="rId110" xr:uid="{4955FB93-593C-4EBC-B11A-807AA7A0F043}"/>
    <hyperlink ref="I101" r:id="rId111" xr:uid="{03A0C117-27D7-40B1-A4F9-21A90C1D7C06}"/>
    <hyperlink ref="I103" r:id="rId112" xr:uid="{4BA99C03-CD26-4B0C-94DC-5166F6837533}"/>
    <hyperlink ref="I104" r:id="rId113" xr:uid="{CB0DF671-5A37-4795-AF2D-A92FD2B50BD7}"/>
    <hyperlink ref="I108" r:id="rId114" xr:uid="{B5C351B3-DE1C-4E85-BF7D-3CB3465E055C}"/>
    <hyperlink ref="I111" r:id="rId115" xr:uid="{20D8ADED-9D05-40AB-BBCB-63E45A843C51}"/>
  </hyperlinks>
  <printOptions gridLines="1"/>
  <pageMargins left="0" right="0" top="0.25" bottom="0.5" header="0.3" footer="0.3"/>
  <pageSetup paperSize="5" scale="60" orientation="landscape" horizontalDpi="4294967294" verticalDpi="4294967294" r:id="rId116"/>
  <headerFooter>
    <oddFooter>Page &amp;P of &amp;N</oddFooter>
  </headerFooter>
  <ignoredErrors>
    <ignoredError sqref="S1:T1" numberStoredAsText="1"/>
  </ignoredErrors>
  <tableParts count="1">
    <tablePart r:id="rId11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472"/>
  <sheetViews>
    <sheetView zoomScale="98" zoomScaleNormal="98" workbookViewId="0">
      <pane ySplit="2" topLeftCell="A3" activePane="bottomLeft" state="frozen"/>
      <selection activeCell="A2" sqref="A2"/>
      <selection pane="bottomLeft" activeCell="A3" sqref="A3"/>
    </sheetView>
  </sheetViews>
  <sheetFormatPr defaultColWidth="8.21875" defaultRowHeight="14.4" x14ac:dyDescent="0.3"/>
  <cols>
    <col min="1" max="1" width="6.21875" customWidth="1"/>
    <col min="2" max="2" width="32.77734375" bestFit="1" customWidth="1"/>
    <col min="3" max="3" width="9.77734375" customWidth="1"/>
    <col min="4" max="4" width="56.21875" customWidth="1"/>
    <col min="5" max="5" width="5.5546875" customWidth="1"/>
    <col min="6" max="6" width="8.21875" customWidth="1"/>
    <col min="7" max="7" width="16.77734375" customWidth="1"/>
    <col min="8" max="8" width="15" customWidth="1"/>
    <col min="9" max="9" width="12.44140625" customWidth="1"/>
    <col min="10" max="10" width="12.77734375" customWidth="1"/>
  </cols>
  <sheetData>
    <row r="1" spans="1:10" ht="18.600000000000001" thickBot="1" x14ac:dyDescent="0.4">
      <c r="A1" s="88" t="s">
        <v>377</v>
      </c>
      <c r="B1" s="89"/>
      <c r="C1" s="89"/>
      <c r="D1" s="89"/>
      <c r="E1" s="89"/>
      <c r="F1" s="89"/>
      <c r="G1" s="89"/>
      <c r="H1" s="89"/>
      <c r="I1" s="89"/>
      <c r="J1" s="90"/>
    </row>
    <row r="2" spans="1:10" ht="31.2" x14ac:dyDescent="0.3">
      <c r="A2" s="40" t="s">
        <v>42</v>
      </c>
      <c r="B2" s="41" t="s">
        <v>31</v>
      </c>
      <c r="C2" s="41" t="s">
        <v>32</v>
      </c>
      <c r="D2" s="41" t="s">
        <v>64</v>
      </c>
      <c r="E2" s="41" t="s">
        <v>40</v>
      </c>
      <c r="F2" s="41" t="s">
        <v>378</v>
      </c>
      <c r="G2" s="42" t="s">
        <v>379</v>
      </c>
      <c r="H2" s="41" t="s">
        <v>33</v>
      </c>
      <c r="I2" s="42" t="s">
        <v>54</v>
      </c>
      <c r="J2" s="43" t="s">
        <v>53</v>
      </c>
    </row>
    <row r="3" spans="1:10" x14ac:dyDescent="0.3">
      <c r="A3" s="47" t="s">
        <v>5</v>
      </c>
      <c r="B3" s="47" t="s">
        <v>6</v>
      </c>
      <c r="C3" s="47" t="s">
        <v>1952</v>
      </c>
      <c r="D3" s="47" t="s">
        <v>1953</v>
      </c>
      <c r="E3" s="47" t="s">
        <v>25</v>
      </c>
      <c r="F3" s="47" t="s">
        <v>382</v>
      </c>
      <c r="G3" s="49">
        <v>43263</v>
      </c>
      <c r="H3" s="47" t="s">
        <v>1954</v>
      </c>
      <c r="I3" s="48">
        <v>43739</v>
      </c>
      <c r="J3" s="47" t="s">
        <v>55</v>
      </c>
    </row>
    <row r="4" spans="1:10" x14ac:dyDescent="0.3">
      <c r="A4" s="47" t="s">
        <v>8</v>
      </c>
      <c r="B4" s="47" t="s">
        <v>9</v>
      </c>
      <c r="C4" s="47" t="s">
        <v>1362</v>
      </c>
      <c r="D4" s="47" t="s">
        <v>1363</v>
      </c>
      <c r="E4" s="47" t="s">
        <v>108</v>
      </c>
      <c r="F4" s="47" t="s">
        <v>380</v>
      </c>
      <c r="G4" s="47"/>
      <c r="H4" s="47" t="s">
        <v>1364</v>
      </c>
      <c r="I4" s="48">
        <v>43739</v>
      </c>
      <c r="J4" s="47" t="s">
        <v>55</v>
      </c>
    </row>
    <row r="5" spans="1:10" x14ac:dyDescent="0.3">
      <c r="A5" s="47" t="s">
        <v>15</v>
      </c>
      <c r="B5" s="47" t="s">
        <v>59</v>
      </c>
      <c r="C5" s="47" t="s">
        <v>656</v>
      </c>
      <c r="D5" s="47" t="s">
        <v>657</v>
      </c>
      <c r="E5" s="47" t="s">
        <v>68</v>
      </c>
      <c r="F5" s="47" t="s">
        <v>380</v>
      </c>
      <c r="G5" s="47"/>
      <c r="H5" s="47" t="s">
        <v>658</v>
      </c>
      <c r="I5" s="48">
        <v>43739</v>
      </c>
      <c r="J5" s="47" t="s">
        <v>55</v>
      </c>
    </row>
    <row r="6" spans="1:10" x14ac:dyDescent="0.3">
      <c r="A6" s="47" t="s">
        <v>14</v>
      </c>
      <c r="B6" s="47" t="s">
        <v>58</v>
      </c>
      <c r="C6" s="47" t="s">
        <v>652</v>
      </c>
      <c r="D6" s="47" t="s">
        <v>653</v>
      </c>
      <c r="E6" s="47" t="s">
        <v>115</v>
      </c>
      <c r="F6" s="47" t="s">
        <v>380</v>
      </c>
      <c r="G6" s="47"/>
      <c r="H6" s="47" t="s">
        <v>654</v>
      </c>
      <c r="I6" s="48">
        <v>43740</v>
      </c>
      <c r="J6" s="47" t="s">
        <v>55</v>
      </c>
    </row>
    <row r="7" spans="1:10" x14ac:dyDescent="0.3">
      <c r="A7" s="47" t="s">
        <v>8</v>
      </c>
      <c r="B7" s="47" t="s">
        <v>9</v>
      </c>
      <c r="C7" s="47" t="s">
        <v>1161</v>
      </c>
      <c r="D7" s="47" t="s">
        <v>1162</v>
      </c>
      <c r="E7" s="47" t="s">
        <v>138</v>
      </c>
      <c r="F7" s="47" t="s">
        <v>380</v>
      </c>
      <c r="G7" s="47"/>
      <c r="H7" s="47" t="s">
        <v>1163</v>
      </c>
      <c r="I7" s="48">
        <v>43740</v>
      </c>
      <c r="J7" s="47" t="s">
        <v>55</v>
      </c>
    </row>
    <row r="8" spans="1:10" x14ac:dyDescent="0.3">
      <c r="A8" s="47" t="s">
        <v>8</v>
      </c>
      <c r="B8" s="47" t="s">
        <v>9</v>
      </c>
      <c r="C8" s="47" t="s">
        <v>646</v>
      </c>
      <c r="D8" s="47" t="s">
        <v>647</v>
      </c>
      <c r="E8" s="47" t="s">
        <v>21</v>
      </c>
      <c r="F8" s="47" t="s">
        <v>380</v>
      </c>
      <c r="G8" s="47"/>
      <c r="H8" s="47" t="s">
        <v>648</v>
      </c>
      <c r="I8" s="48">
        <v>43740</v>
      </c>
      <c r="J8" s="47" t="s">
        <v>55</v>
      </c>
    </row>
    <row r="9" spans="1:10" x14ac:dyDescent="0.3">
      <c r="A9" s="47" t="s">
        <v>8</v>
      </c>
      <c r="B9" s="47" t="s">
        <v>9</v>
      </c>
      <c r="C9" s="47" t="s">
        <v>337</v>
      </c>
      <c r="D9" s="47" t="s">
        <v>338</v>
      </c>
      <c r="E9" s="47" t="s">
        <v>10</v>
      </c>
      <c r="F9" s="47" t="s">
        <v>380</v>
      </c>
      <c r="G9" s="47"/>
      <c r="H9" s="47" t="s">
        <v>1149</v>
      </c>
      <c r="I9" s="48">
        <v>43740</v>
      </c>
      <c r="J9" s="47" t="s">
        <v>55</v>
      </c>
    </row>
    <row r="10" spans="1:10" x14ac:dyDescent="0.3">
      <c r="A10" s="47" t="s">
        <v>15</v>
      </c>
      <c r="B10" s="47" t="s">
        <v>59</v>
      </c>
      <c r="C10" s="47" t="s">
        <v>111</v>
      </c>
      <c r="D10" s="47" t="s">
        <v>112</v>
      </c>
      <c r="E10" s="47" t="s">
        <v>16</v>
      </c>
      <c r="F10" s="47" t="s">
        <v>380</v>
      </c>
      <c r="G10" s="47"/>
      <c r="H10" s="47" t="s">
        <v>976</v>
      </c>
      <c r="I10" s="48">
        <v>43740</v>
      </c>
      <c r="J10" s="47" t="s">
        <v>55</v>
      </c>
    </row>
    <row r="11" spans="1:10" x14ac:dyDescent="0.3">
      <c r="A11" s="47" t="s">
        <v>8</v>
      </c>
      <c r="B11" s="47" t="s">
        <v>9</v>
      </c>
      <c r="C11" s="47" t="s">
        <v>1299</v>
      </c>
      <c r="D11" s="47" t="s">
        <v>1300</v>
      </c>
      <c r="E11" s="47" t="s">
        <v>20</v>
      </c>
      <c r="F11" s="47" t="s">
        <v>380</v>
      </c>
      <c r="G11" s="47"/>
      <c r="H11" s="47" t="s">
        <v>1301</v>
      </c>
      <c r="I11" s="48">
        <v>43740</v>
      </c>
      <c r="J11" s="47" t="s">
        <v>55</v>
      </c>
    </row>
    <row r="12" spans="1:10" x14ac:dyDescent="0.3">
      <c r="A12" s="47" t="s">
        <v>11</v>
      </c>
      <c r="B12" s="47" t="s">
        <v>12</v>
      </c>
      <c r="C12" s="47" t="s">
        <v>302</v>
      </c>
      <c r="D12" s="47" t="s">
        <v>303</v>
      </c>
      <c r="E12" s="47" t="s">
        <v>27</v>
      </c>
      <c r="F12" s="47" t="s">
        <v>382</v>
      </c>
      <c r="G12" s="49">
        <v>43774</v>
      </c>
      <c r="H12" s="47" t="s">
        <v>844</v>
      </c>
      <c r="I12" s="48">
        <v>43740</v>
      </c>
      <c r="J12" s="47" t="s">
        <v>55</v>
      </c>
    </row>
    <row r="13" spans="1:10" x14ac:dyDescent="0.3">
      <c r="A13" s="47" t="s">
        <v>8</v>
      </c>
      <c r="B13" s="47" t="s">
        <v>9</v>
      </c>
      <c r="C13" s="47" t="s">
        <v>362</v>
      </c>
      <c r="D13" s="47" t="s">
        <v>2284</v>
      </c>
      <c r="E13" s="47" t="s">
        <v>10</v>
      </c>
      <c r="F13" s="47" t="s">
        <v>380</v>
      </c>
      <c r="G13" s="47"/>
      <c r="H13" s="47" t="s">
        <v>1354</v>
      </c>
      <c r="I13" s="48">
        <v>43740</v>
      </c>
      <c r="J13" s="47" t="s">
        <v>55</v>
      </c>
    </row>
    <row r="14" spans="1:10" x14ac:dyDescent="0.3">
      <c r="A14" s="47" t="s">
        <v>15</v>
      </c>
      <c r="B14" s="47" t="s">
        <v>59</v>
      </c>
      <c r="C14" s="47" t="s">
        <v>242</v>
      </c>
      <c r="D14" s="47" t="s">
        <v>243</v>
      </c>
      <c r="E14" s="47" t="s">
        <v>16</v>
      </c>
      <c r="F14" s="47" t="s">
        <v>380</v>
      </c>
      <c r="G14" s="47"/>
      <c r="H14" s="47" t="s">
        <v>1278</v>
      </c>
      <c r="I14" s="48">
        <v>43741</v>
      </c>
      <c r="J14" s="47" t="s">
        <v>55</v>
      </c>
    </row>
    <row r="15" spans="1:10" x14ac:dyDescent="0.3">
      <c r="A15" s="47" t="s">
        <v>14</v>
      </c>
      <c r="B15" s="47" t="s">
        <v>58</v>
      </c>
      <c r="C15" s="47" t="s">
        <v>632</v>
      </c>
      <c r="D15" s="47" t="s">
        <v>633</v>
      </c>
      <c r="E15" s="47" t="s">
        <v>30</v>
      </c>
      <c r="F15" s="47" t="s">
        <v>380</v>
      </c>
      <c r="G15" s="47"/>
      <c r="H15" s="47" t="s">
        <v>634</v>
      </c>
      <c r="I15" s="48">
        <v>43741</v>
      </c>
      <c r="J15" s="47" t="s">
        <v>55</v>
      </c>
    </row>
    <row r="16" spans="1:10" x14ac:dyDescent="0.3">
      <c r="A16" s="47" t="s">
        <v>18</v>
      </c>
      <c r="B16" s="47" t="s">
        <v>60</v>
      </c>
      <c r="C16" s="47" t="s">
        <v>722</v>
      </c>
      <c r="D16" s="47" t="s">
        <v>578</v>
      </c>
      <c r="E16" s="47" t="s">
        <v>514</v>
      </c>
      <c r="F16" s="47" t="s">
        <v>380</v>
      </c>
      <c r="G16" s="47"/>
      <c r="H16" s="47" t="s">
        <v>723</v>
      </c>
      <c r="I16" s="48">
        <v>43741</v>
      </c>
      <c r="J16" s="47" t="s">
        <v>55</v>
      </c>
    </row>
    <row r="17" spans="1:10" x14ac:dyDescent="0.3">
      <c r="A17" s="47" t="s">
        <v>18</v>
      </c>
      <c r="B17" s="47" t="s">
        <v>60</v>
      </c>
      <c r="C17" s="47" t="s">
        <v>577</v>
      </c>
      <c r="D17" s="47" t="s">
        <v>578</v>
      </c>
      <c r="E17" s="47" t="s">
        <v>514</v>
      </c>
      <c r="F17" s="47" t="s">
        <v>380</v>
      </c>
      <c r="G17" s="47"/>
      <c r="H17" s="47" t="s">
        <v>579</v>
      </c>
      <c r="I17" s="48">
        <v>43741</v>
      </c>
      <c r="J17" s="47" t="s">
        <v>55</v>
      </c>
    </row>
    <row r="18" spans="1:10" x14ac:dyDescent="0.3">
      <c r="A18" s="47" t="s">
        <v>14</v>
      </c>
      <c r="B18" s="47" t="s">
        <v>58</v>
      </c>
      <c r="C18" s="47" t="s">
        <v>1189</v>
      </c>
      <c r="D18" s="47" t="s">
        <v>1190</v>
      </c>
      <c r="E18" s="47" t="s">
        <v>115</v>
      </c>
      <c r="F18" s="47" t="s">
        <v>380</v>
      </c>
      <c r="G18" s="47"/>
      <c r="H18" s="47" t="s">
        <v>1191</v>
      </c>
      <c r="I18" s="48">
        <v>43741</v>
      </c>
      <c r="J18" s="47" t="s">
        <v>55</v>
      </c>
    </row>
    <row r="19" spans="1:10" x14ac:dyDescent="0.3">
      <c r="A19" s="47" t="s">
        <v>14</v>
      </c>
      <c r="B19" s="47" t="s">
        <v>58</v>
      </c>
      <c r="C19" s="47" t="s">
        <v>748</v>
      </c>
      <c r="D19" s="47" t="s">
        <v>749</v>
      </c>
      <c r="E19" s="47" t="s">
        <v>115</v>
      </c>
      <c r="F19" s="47" t="s">
        <v>380</v>
      </c>
      <c r="G19" s="47"/>
      <c r="H19" s="47" t="s">
        <v>750</v>
      </c>
      <c r="I19" s="48">
        <v>43741</v>
      </c>
      <c r="J19" s="47" t="s">
        <v>55</v>
      </c>
    </row>
    <row r="20" spans="1:10" x14ac:dyDescent="0.3">
      <c r="A20" s="47" t="s">
        <v>15</v>
      </c>
      <c r="B20" s="47" t="s">
        <v>59</v>
      </c>
      <c r="C20" s="47" t="s">
        <v>771</v>
      </c>
      <c r="D20" s="47" t="s">
        <v>772</v>
      </c>
      <c r="E20" s="47" t="s">
        <v>26</v>
      </c>
      <c r="F20" s="47" t="s">
        <v>380</v>
      </c>
      <c r="G20" s="47"/>
      <c r="H20" s="47" t="s">
        <v>773</v>
      </c>
      <c r="I20" s="48">
        <v>43741</v>
      </c>
      <c r="J20" s="47" t="s">
        <v>55</v>
      </c>
    </row>
    <row r="21" spans="1:10" x14ac:dyDescent="0.3">
      <c r="A21" s="47" t="s">
        <v>11</v>
      </c>
      <c r="B21" s="47" t="s">
        <v>12</v>
      </c>
      <c r="C21" s="47" t="s">
        <v>1325</v>
      </c>
      <c r="D21" s="47" t="s">
        <v>1326</v>
      </c>
      <c r="E21" s="47" t="s">
        <v>13</v>
      </c>
      <c r="F21" s="47" t="s">
        <v>380</v>
      </c>
      <c r="G21" s="47"/>
      <c r="H21" s="47" t="s">
        <v>1327</v>
      </c>
      <c r="I21" s="48">
        <v>43741</v>
      </c>
      <c r="J21" s="47" t="s">
        <v>55</v>
      </c>
    </row>
    <row r="22" spans="1:10" x14ac:dyDescent="0.3">
      <c r="A22" s="47" t="s">
        <v>18</v>
      </c>
      <c r="B22" s="47" t="s">
        <v>60</v>
      </c>
      <c r="C22" s="47" t="s">
        <v>1142</v>
      </c>
      <c r="D22" s="47" t="s">
        <v>1143</v>
      </c>
      <c r="E22" s="47" t="s">
        <v>23</v>
      </c>
      <c r="F22" s="47" t="s">
        <v>380</v>
      </c>
      <c r="G22" s="47"/>
      <c r="H22" s="47" t="s">
        <v>1144</v>
      </c>
      <c r="I22" s="48">
        <v>43742</v>
      </c>
      <c r="J22" s="47" t="s">
        <v>55</v>
      </c>
    </row>
    <row r="23" spans="1:10" x14ac:dyDescent="0.3">
      <c r="A23" s="47" t="s">
        <v>56</v>
      </c>
      <c r="B23" s="47" t="s">
        <v>57</v>
      </c>
      <c r="C23" s="47" t="s">
        <v>103</v>
      </c>
      <c r="D23" s="47" t="s">
        <v>104</v>
      </c>
      <c r="E23" s="47" t="s">
        <v>63</v>
      </c>
      <c r="F23" s="47" t="s">
        <v>380</v>
      </c>
      <c r="G23" s="47"/>
      <c r="H23" s="47" t="s">
        <v>1523</v>
      </c>
      <c r="I23" s="48">
        <v>43742</v>
      </c>
      <c r="J23" s="47" t="s">
        <v>55</v>
      </c>
    </row>
    <row r="24" spans="1:10" x14ac:dyDescent="0.3">
      <c r="A24" s="47" t="s">
        <v>56</v>
      </c>
      <c r="B24" s="47" t="s">
        <v>57</v>
      </c>
      <c r="C24" s="47" t="s">
        <v>506</v>
      </c>
      <c r="D24" s="47" t="s">
        <v>505</v>
      </c>
      <c r="E24" s="47" t="s">
        <v>63</v>
      </c>
      <c r="F24" s="47" t="s">
        <v>380</v>
      </c>
      <c r="G24" s="47"/>
      <c r="H24" s="47" t="s">
        <v>1522</v>
      </c>
      <c r="I24" s="48">
        <v>43742</v>
      </c>
      <c r="J24" s="47" t="s">
        <v>55</v>
      </c>
    </row>
    <row r="25" spans="1:10" x14ac:dyDescent="0.3">
      <c r="A25" s="47" t="s">
        <v>8</v>
      </c>
      <c r="B25" s="47" t="s">
        <v>9</v>
      </c>
      <c r="C25" s="47" t="s">
        <v>1269</v>
      </c>
      <c r="D25" s="47" t="s">
        <v>1270</v>
      </c>
      <c r="E25" s="47" t="s">
        <v>108</v>
      </c>
      <c r="F25" s="47" t="s">
        <v>380</v>
      </c>
      <c r="G25" s="47"/>
      <c r="H25" s="47" t="s">
        <v>1271</v>
      </c>
      <c r="I25" s="48">
        <v>43742</v>
      </c>
      <c r="J25" s="47" t="s">
        <v>55</v>
      </c>
    </row>
    <row r="26" spans="1:10" x14ac:dyDescent="0.3">
      <c r="A26" s="47" t="s">
        <v>56</v>
      </c>
      <c r="B26" s="47" t="s">
        <v>57</v>
      </c>
      <c r="C26" s="47" t="s">
        <v>1493</v>
      </c>
      <c r="D26" s="47" t="s">
        <v>1494</v>
      </c>
      <c r="E26" s="47" t="s">
        <v>63</v>
      </c>
      <c r="F26" s="47" t="s">
        <v>380</v>
      </c>
      <c r="G26" s="47"/>
      <c r="H26" s="47" t="s">
        <v>1495</v>
      </c>
      <c r="I26" s="48">
        <v>43742</v>
      </c>
      <c r="J26" s="47" t="s">
        <v>55</v>
      </c>
    </row>
    <row r="27" spans="1:10" x14ac:dyDescent="0.3">
      <c r="A27" s="47" t="s">
        <v>56</v>
      </c>
      <c r="B27" s="47" t="s">
        <v>57</v>
      </c>
      <c r="C27" s="47" t="s">
        <v>504</v>
      </c>
      <c r="D27" s="47" t="s">
        <v>503</v>
      </c>
      <c r="E27" s="47" t="s">
        <v>63</v>
      </c>
      <c r="F27" s="47" t="s">
        <v>380</v>
      </c>
      <c r="G27" s="47"/>
      <c r="H27" s="47" t="s">
        <v>1508</v>
      </c>
      <c r="I27" s="48">
        <v>43742</v>
      </c>
      <c r="J27" s="47" t="s">
        <v>55</v>
      </c>
    </row>
    <row r="28" spans="1:10" x14ac:dyDescent="0.3">
      <c r="A28" s="47" t="s">
        <v>56</v>
      </c>
      <c r="B28" s="47" t="s">
        <v>57</v>
      </c>
      <c r="C28" s="47" t="s">
        <v>1541</v>
      </c>
      <c r="D28" s="47" t="s">
        <v>1542</v>
      </c>
      <c r="E28" s="47" t="s">
        <v>63</v>
      </c>
      <c r="F28" s="47" t="s">
        <v>380</v>
      </c>
      <c r="G28" s="47"/>
      <c r="H28" s="47" t="s">
        <v>1543</v>
      </c>
      <c r="I28" s="48">
        <v>43742</v>
      </c>
      <c r="J28" s="47" t="s">
        <v>55</v>
      </c>
    </row>
    <row r="29" spans="1:10" x14ac:dyDescent="0.3">
      <c r="A29" s="47" t="s">
        <v>56</v>
      </c>
      <c r="B29" s="47" t="s">
        <v>57</v>
      </c>
      <c r="C29" s="47" t="s">
        <v>101</v>
      </c>
      <c r="D29" s="47" t="s">
        <v>102</v>
      </c>
      <c r="E29" s="47" t="s">
        <v>63</v>
      </c>
      <c r="F29" s="47" t="s">
        <v>380</v>
      </c>
      <c r="G29" s="47"/>
      <c r="H29" s="47" t="s">
        <v>1462</v>
      </c>
      <c r="I29" s="48">
        <v>43742</v>
      </c>
      <c r="J29" s="47" t="s">
        <v>55</v>
      </c>
    </row>
    <row r="30" spans="1:10" x14ac:dyDescent="0.3">
      <c r="A30" s="47" t="s">
        <v>56</v>
      </c>
      <c r="B30" s="47" t="s">
        <v>57</v>
      </c>
      <c r="C30" s="47" t="s">
        <v>370</v>
      </c>
      <c r="D30" s="47" t="s">
        <v>371</v>
      </c>
      <c r="E30" s="47" t="s">
        <v>63</v>
      </c>
      <c r="F30" s="47" t="s">
        <v>380</v>
      </c>
      <c r="G30" s="47"/>
      <c r="H30" s="47" t="s">
        <v>1492</v>
      </c>
      <c r="I30" s="48">
        <v>43742</v>
      </c>
      <c r="J30" s="47" t="s">
        <v>55</v>
      </c>
    </row>
    <row r="31" spans="1:10" x14ac:dyDescent="0.3">
      <c r="A31" s="47" t="s">
        <v>8</v>
      </c>
      <c r="B31" s="47" t="s">
        <v>9</v>
      </c>
      <c r="C31" s="47" t="s">
        <v>1217</v>
      </c>
      <c r="D31" s="47" t="s">
        <v>1218</v>
      </c>
      <c r="E31" s="47" t="s">
        <v>10</v>
      </c>
      <c r="F31" s="47" t="s">
        <v>380</v>
      </c>
      <c r="G31" s="47"/>
      <c r="H31" s="47" t="s">
        <v>1219</v>
      </c>
      <c r="I31" s="48">
        <v>43742</v>
      </c>
      <c r="J31" s="47" t="s">
        <v>55</v>
      </c>
    </row>
    <row r="32" spans="1:10" x14ac:dyDescent="0.3">
      <c r="A32" s="47" t="s">
        <v>56</v>
      </c>
      <c r="B32" s="47" t="s">
        <v>57</v>
      </c>
      <c r="C32" s="47" t="s">
        <v>1501</v>
      </c>
      <c r="D32" s="47" t="s">
        <v>1502</v>
      </c>
      <c r="E32" s="47" t="s">
        <v>63</v>
      </c>
      <c r="F32" s="47" t="s">
        <v>380</v>
      </c>
      <c r="G32" s="47"/>
      <c r="H32" s="47" t="s">
        <v>1503</v>
      </c>
      <c r="I32" s="48">
        <v>43742</v>
      </c>
      <c r="J32" s="47" t="s">
        <v>55</v>
      </c>
    </row>
    <row r="33" spans="1:10" x14ac:dyDescent="0.3">
      <c r="A33" s="47" t="s">
        <v>56</v>
      </c>
      <c r="B33" s="47" t="s">
        <v>57</v>
      </c>
      <c r="C33" s="47" t="s">
        <v>1518</v>
      </c>
      <c r="D33" s="47" t="s">
        <v>1519</v>
      </c>
      <c r="E33" s="47" t="s">
        <v>63</v>
      </c>
      <c r="F33" s="47" t="s">
        <v>380</v>
      </c>
      <c r="G33" s="47"/>
      <c r="H33" s="47" t="s">
        <v>1520</v>
      </c>
      <c r="I33" s="48">
        <v>43742</v>
      </c>
      <c r="J33" s="47" t="s">
        <v>55</v>
      </c>
    </row>
    <row r="34" spans="1:10" x14ac:dyDescent="0.3">
      <c r="A34" s="47" t="s">
        <v>56</v>
      </c>
      <c r="B34" s="47" t="s">
        <v>57</v>
      </c>
      <c r="C34" s="47" t="s">
        <v>125</v>
      </c>
      <c r="D34" s="47" t="s">
        <v>126</v>
      </c>
      <c r="E34" s="47" t="s">
        <v>63</v>
      </c>
      <c r="F34" s="47" t="s">
        <v>380</v>
      </c>
      <c r="G34" s="47"/>
      <c r="H34" s="47" t="s">
        <v>1465</v>
      </c>
      <c r="I34" s="48">
        <v>43742</v>
      </c>
      <c r="J34" s="47" t="s">
        <v>55</v>
      </c>
    </row>
    <row r="35" spans="1:10" x14ac:dyDescent="0.3">
      <c r="A35" s="47" t="s">
        <v>56</v>
      </c>
      <c r="B35" s="47" t="s">
        <v>57</v>
      </c>
      <c r="C35" s="47" t="s">
        <v>500</v>
      </c>
      <c r="D35" s="47" t="s">
        <v>499</v>
      </c>
      <c r="E35" s="47" t="s">
        <v>63</v>
      </c>
      <c r="F35" s="47" t="s">
        <v>380</v>
      </c>
      <c r="G35" s="47"/>
      <c r="H35" s="47" t="s">
        <v>1449</v>
      </c>
      <c r="I35" s="48">
        <v>43742</v>
      </c>
      <c r="J35" s="47" t="s">
        <v>55</v>
      </c>
    </row>
    <row r="36" spans="1:10" x14ac:dyDescent="0.3">
      <c r="A36" s="47" t="s">
        <v>56</v>
      </c>
      <c r="B36" s="47" t="s">
        <v>57</v>
      </c>
      <c r="C36" s="47" t="s">
        <v>502</v>
      </c>
      <c r="D36" s="47" t="s">
        <v>501</v>
      </c>
      <c r="E36" s="47" t="s">
        <v>63</v>
      </c>
      <c r="F36" s="47" t="s">
        <v>380</v>
      </c>
      <c r="G36" s="47"/>
      <c r="H36" s="47" t="s">
        <v>1466</v>
      </c>
      <c r="I36" s="48">
        <v>43742</v>
      </c>
      <c r="J36" s="47" t="s">
        <v>55</v>
      </c>
    </row>
    <row r="37" spans="1:10" x14ac:dyDescent="0.3">
      <c r="A37" s="47" t="s">
        <v>56</v>
      </c>
      <c r="B37" s="47" t="s">
        <v>57</v>
      </c>
      <c r="C37" s="47" t="s">
        <v>252</v>
      </c>
      <c r="D37" s="47" t="s">
        <v>253</v>
      </c>
      <c r="E37" s="47" t="s">
        <v>63</v>
      </c>
      <c r="F37" s="47" t="s">
        <v>380</v>
      </c>
      <c r="G37" s="47"/>
      <c r="H37" s="47" t="s">
        <v>1458</v>
      </c>
      <c r="I37" s="48">
        <v>43742</v>
      </c>
      <c r="J37" s="47" t="s">
        <v>55</v>
      </c>
    </row>
    <row r="38" spans="1:10" x14ac:dyDescent="0.3">
      <c r="A38" s="47" t="s">
        <v>18</v>
      </c>
      <c r="B38" s="47" t="s">
        <v>60</v>
      </c>
      <c r="C38" s="47" t="s">
        <v>775</v>
      </c>
      <c r="D38" s="47" t="s">
        <v>776</v>
      </c>
      <c r="E38" s="47" t="s">
        <v>19</v>
      </c>
      <c r="F38" s="47" t="s">
        <v>380</v>
      </c>
      <c r="G38" s="47"/>
      <c r="H38" s="47" t="s">
        <v>777</v>
      </c>
      <c r="I38" s="48">
        <v>43742</v>
      </c>
      <c r="J38" s="47" t="s">
        <v>55</v>
      </c>
    </row>
    <row r="39" spans="1:10" x14ac:dyDescent="0.3">
      <c r="A39" s="47" t="s">
        <v>8</v>
      </c>
      <c r="B39" s="47" t="s">
        <v>9</v>
      </c>
      <c r="C39" s="47" t="s">
        <v>1400</v>
      </c>
      <c r="D39" s="47" t="s">
        <v>1401</v>
      </c>
      <c r="E39" s="47" t="s">
        <v>85</v>
      </c>
      <c r="F39" s="47" t="s">
        <v>380</v>
      </c>
      <c r="G39" s="47"/>
      <c r="H39" s="47" t="s">
        <v>1402</v>
      </c>
      <c r="I39" s="48">
        <v>43742</v>
      </c>
      <c r="J39" s="47" t="s">
        <v>55</v>
      </c>
    </row>
    <row r="40" spans="1:10" x14ac:dyDescent="0.3">
      <c r="A40" s="47" t="s">
        <v>8</v>
      </c>
      <c r="B40" s="47" t="s">
        <v>9</v>
      </c>
      <c r="C40" s="47" t="s">
        <v>1110</v>
      </c>
      <c r="D40" s="47" t="s">
        <v>1111</v>
      </c>
      <c r="E40" s="47" t="s">
        <v>108</v>
      </c>
      <c r="F40" s="47" t="s">
        <v>380</v>
      </c>
      <c r="G40" s="47"/>
      <c r="H40" s="47" t="s">
        <v>1112</v>
      </c>
      <c r="I40" s="48">
        <v>43745</v>
      </c>
      <c r="J40" s="47" t="s">
        <v>55</v>
      </c>
    </row>
    <row r="41" spans="1:10" x14ac:dyDescent="0.3">
      <c r="A41" s="47" t="s">
        <v>15</v>
      </c>
      <c r="B41" s="47" t="s">
        <v>59</v>
      </c>
      <c r="C41" s="47" t="s">
        <v>1185</v>
      </c>
      <c r="D41" s="47" t="s">
        <v>1186</v>
      </c>
      <c r="E41" s="47" t="s">
        <v>17</v>
      </c>
      <c r="F41" s="47" t="s">
        <v>380</v>
      </c>
      <c r="G41" s="47"/>
      <c r="H41" s="47" t="s">
        <v>1187</v>
      </c>
      <c r="I41" s="48">
        <v>43745</v>
      </c>
      <c r="J41" s="47" t="s">
        <v>55</v>
      </c>
    </row>
    <row r="42" spans="1:10" x14ac:dyDescent="0.3">
      <c r="A42" s="47" t="s">
        <v>14</v>
      </c>
      <c r="B42" s="47" t="s">
        <v>58</v>
      </c>
      <c r="C42" s="47" t="s">
        <v>532</v>
      </c>
      <c r="D42" s="47" t="s">
        <v>533</v>
      </c>
      <c r="E42" s="47" t="s">
        <v>135</v>
      </c>
      <c r="F42" s="47" t="s">
        <v>380</v>
      </c>
      <c r="G42" s="47"/>
      <c r="H42" s="47" t="s">
        <v>1128</v>
      </c>
      <c r="I42" s="48">
        <v>43745</v>
      </c>
      <c r="J42" s="47" t="s">
        <v>55</v>
      </c>
    </row>
    <row r="43" spans="1:10" x14ac:dyDescent="0.3">
      <c r="A43" s="47" t="s">
        <v>11</v>
      </c>
      <c r="B43" s="47" t="s">
        <v>12</v>
      </c>
      <c r="C43" s="47" t="s">
        <v>703</v>
      </c>
      <c r="D43" s="47" t="s">
        <v>704</v>
      </c>
      <c r="E43" s="47" t="s">
        <v>88</v>
      </c>
      <c r="F43" s="47" t="s">
        <v>380</v>
      </c>
      <c r="G43" s="47"/>
      <c r="H43" s="47" t="s">
        <v>705</v>
      </c>
      <c r="I43" s="48">
        <v>43745</v>
      </c>
      <c r="J43" s="47" t="s">
        <v>55</v>
      </c>
    </row>
    <row r="44" spans="1:10" x14ac:dyDescent="0.3">
      <c r="A44" s="47" t="s">
        <v>11</v>
      </c>
      <c r="B44" s="47" t="s">
        <v>12</v>
      </c>
      <c r="C44" s="47" t="s">
        <v>133</v>
      </c>
      <c r="D44" s="47" t="s">
        <v>110</v>
      </c>
      <c r="E44" s="47" t="s">
        <v>13</v>
      </c>
      <c r="F44" s="47" t="s">
        <v>380</v>
      </c>
      <c r="G44" s="47"/>
      <c r="H44" s="47" t="s">
        <v>724</v>
      </c>
      <c r="I44" s="48">
        <v>43745</v>
      </c>
      <c r="J44" s="47" t="s">
        <v>55</v>
      </c>
    </row>
    <row r="45" spans="1:10" x14ac:dyDescent="0.3">
      <c r="A45" s="47" t="s">
        <v>2</v>
      </c>
      <c r="B45" s="47" t="s">
        <v>3</v>
      </c>
      <c r="C45" s="47" t="s">
        <v>869</v>
      </c>
      <c r="D45" s="47" t="s">
        <v>870</v>
      </c>
      <c r="E45" s="47" t="s">
        <v>4</v>
      </c>
      <c r="F45" s="47" t="s">
        <v>380</v>
      </c>
      <c r="G45" s="47"/>
      <c r="H45" s="47" t="s">
        <v>871</v>
      </c>
      <c r="I45" s="48">
        <v>43745</v>
      </c>
      <c r="J45" s="47" t="s">
        <v>55</v>
      </c>
    </row>
    <row r="46" spans="1:10" x14ac:dyDescent="0.3">
      <c r="A46" s="47" t="s">
        <v>15</v>
      </c>
      <c r="B46" s="47" t="s">
        <v>59</v>
      </c>
      <c r="C46" s="47" t="s">
        <v>207</v>
      </c>
      <c r="D46" s="47" t="s">
        <v>208</v>
      </c>
      <c r="E46" s="47" t="s">
        <v>17</v>
      </c>
      <c r="F46" s="47" t="s">
        <v>380</v>
      </c>
      <c r="G46" s="47"/>
      <c r="H46" s="47" t="s">
        <v>1089</v>
      </c>
      <c r="I46" s="48">
        <v>43745</v>
      </c>
      <c r="J46" s="47" t="s">
        <v>55</v>
      </c>
    </row>
    <row r="47" spans="1:10" x14ac:dyDescent="0.3">
      <c r="A47" s="47" t="s">
        <v>8</v>
      </c>
      <c r="B47" s="47" t="s">
        <v>9</v>
      </c>
      <c r="C47" s="47" t="s">
        <v>185</v>
      </c>
      <c r="D47" s="47" t="s">
        <v>186</v>
      </c>
      <c r="E47" s="47" t="s">
        <v>85</v>
      </c>
      <c r="F47" s="47" t="s">
        <v>380</v>
      </c>
      <c r="G47" s="47"/>
      <c r="H47" s="47" t="s">
        <v>859</v>
      </c>
      <c r="I47" s="48">
        <v>43745</v>
      </c>
      <c r="J47" s="47" t="s">
        <v>55</v>
      </c>
    </row>
    <row r="48" spans="1:10" x14ac:dyDescent="0.3">
      <c r="A48" s="47" t="s">
        <v>15</v>
      </c>
      <c r="B48" s="47" t="s">
        <v>59</v>
      </c>
      <c r="C48" s="47" t="s">
        <v>238</v>
      </c>
      <c r="D48" s="47" t="s">
        <v>239</v>
      </c>
      <c r="E48" s="47" t="s">
        <v>95</v>
      </c>
      <c r="F48" s="47" t="s">
        <v>380</v>
      </c>
      <c r="G48" s="47"/>
      <c r="H48" s="47" t="s">
        <v>1260</v>
      </c>
      <c r="I48" s="48">
        <v>43745</v>
      </c>
      <c r="J48" s="47" t="s">
        <v>55</v>
      </c>
    </row>
    <row r="49" spans="1:10" x14ac:dyDescent="0.3">
      <c r="A49" s="47" t="s">
        <v>2</v>
      </c>
      <c r="B49" s="47" t="s">
        <v>3</v>
      </c>
      <c r="C49" s="47" t="s">
        <v>668</v>
      </c>
      <c r="D49" s="47" t="s">
        <v>669</v>
      </c>
      <c r="E49" s="47" t="s">
        <v>4</v>
      </c>
      <c r="F49" s="47" t="s">
        <v>380</v>
      </c>
      <c r="G49" s="47"/>
      <c r="H49" s="47" t="s">
        <v>670</v>
      </c>
      <c r="I49" s="48">
        <v>43745</v>
      </c>
      <c r="J49" s="47" t="s">
        <v>55</v>
      </c>
    </row>
    <row r="50" spans="1:10" x14ac:dyDescent="0.3">
      <c r="A50" s="47" t="s">
        <v>18</v>
      </c>
      <c r="B50" s="47" t="s">
        <v>60</v>
      </c>
      <c r="C50" s="47" t="s">
        <v>1287</v>
      </c>
      <c r="D50" s="47" t="s">
        <v>1288</v>
      </c>
      <c r="E50" s="47" t="s">
        <v>36</v>
      </c>
      <c r="F50" s="47" t="s">
        <v>380</v>
      </c>
      <c r="G50" s="47"/>
      <c r="H50" s="47" t="s">
        <v>1289</v>
      </c>
      <c r="I50" s="48">
        <v>43746</v>
      </c>
      <c r="J50" s="47" t="s">
        <v>55</v>
      </c>
    </row>
    <row r="51" spans="1:10" x14ac:dyDescent="0.3">
      <c r="A51" s="47" t="s">
        <v>18</v>
      </c>
      <c r="B51" s="47" t="s">
        <v>60</v>
      </c>
      <c r="C51" s="47" t="s">
        <v>678</v>
      </c>
      <c r="D51" s="47" t="s">
        <v>679</v>
      </c>
      <c r="E51" s="47" t="s">
        <v>36</v>
      </c>
      <c r="F51" s="47" t="s">
        <v>380</v>
      </c>
      <c r="G51" s="47"/>
      <c r="H51" s="47" t="s">
        <v>680</v>
      </c>
      <c r="I51" s="48">
        <v>43746</v>
      </c>
      <c r="J51" s="47" t="s">
        <v>55</v>
      </c>
    </row>
    <row r="52" spans="1:10" x14ac:dyDescent="0.3">
      <c r="A52" s="47" t="s">
        <v>11</v>
      </c>
      <c r="B52" s="47" t="s">
        <v>12</v>
      </c>
      <c r="C52" s="47" t="s">
        <v>485</v>
      </c>
      <c r="D52" s="47" t="s">
        <v>486</v>
      </c>
      <c r="E52" s="47" t="s">
        <v>13</v>
      </c>
      <c r="F52" s="47" t="s">
        <v>380</v>
      </c>
      <c r="G52" s="47"/>
      <c r="H52" s="47" t="s">
        <v>910</v>
      </c>
      <c r="I52" s="48">
        <v>43746</v>
      </c>
      <c r="J52" s="47" t="s">
        <v>55</v>
      </c>
    </row>
    <row r="53" spans="1:10" x14ac:dyDescent="0.3">
      <c r="A53" s="47" t="s">
        <v>8</v>
      </c>
      <c r="B53" s="47" t="s">
        <v>9</v>
      </c>
      <c r="C53" s="47" t="s">
        <v>1145</v>
      </c>
      <c r="D53" s="47" t="s">
        <v>1146</v>
      </c>
      <c r="E53" s="47" t="s">
        <v>21</v>
      </c>
      <c r="F53" s="47" t="s">
        <v>380</v>
      </c>
      <c r="G53" s="47"/>
      <c r="H53" s="47" t="s">
        <v>1147</v>
      </c>
      <c r="I53" s="48">
        <v>43747</v>
      </c>
      <c r="J53" s="47" t="s">
        <v>55</v>
      </c>
    </row>
    <row r="54" spans="1:10" x14ac:dyDescent="0.3">
      <c r="A54" s="47" t="s">
        <v>8</v>
      </c>
      <c r="B54" s="47" t="s">
        <v>9</v>
      </c>
      <c r="C54" s="47" t="s">
        <v>852</v>
      </c>
      <c r="D54" s="47" t="s">
        <v>853</v>
      </c>
      <c r="E54" s="47" t="s">
        <v>10</v>
      </c>
      <c r="F54" s="47" t="s">
        <v>380</v>
      </c>
      <c r="G54" s="47"/>
      <c r="H54" s="47" t="s">
        <v>854</v>
      </c>
      <c r="I54" s="48">
        <v>43747</v>
      </c>
      <c r="J54" s="47" t="s">
        <v>55</v>
      </c>
    </row>
    <row r="55" spans="1:10" x14ac:dyDescent="0.3">
      <c r="A55" s="47" t="s">
        <v>18</v>
      </c>
      <c r="B55" s="47" t="s">
        <v>60</v>
      </c>
      <c r="C55" s="47" t="s">
        <v>739</v>
      </c>
      <c r="D55" s="47" t="s">
        <v>740</v>
      </c>
      <c r="E55" s="47" t="s">
        <v>23</v>
      </c>
      <c r="F55" s="47" t="s">
        <v>382</v>
      </c>
      <c r="G55" s="49">
        <v>43454</v>
      </c>
      <c r="H55" s="47" t="s">
        <v>741</v>
      </c>
      <c r="I55" s="48">
        <v>43747</v>
      </c>
      <c r="J55" s="47" t="s">
        <v>55</v>
      </c>
    </row>
    <row r="56" spans="1:10" x14ac:dyDescent="0.3">
      <c r="A56" s="47" t="s">
        <v>11</v>
      </c>
      <c r="B56" s="47" t="s">
        <v>12</v>
      </c>
      <c r="C56" s="47" t="s">
        <v>1035</v>
      </c>
      <c r="D56" s="47" t="s">
        <v>1036</v>
      </c>
      <c r="E56" s="47" t="s">
        <v>24</v>
      </c>
      <c r="F56" s="47" t="s">
        <v>380</v>
      </c>
      <c r="G56" s="47"/>
      <c r="H56" s="47" t="s">
        <v>1037</v>
      </c>
      <c r="I56" s="48">
        <v>43747</v>
      </c>
      <c r="J56" s="47" t="s">
        <v>55</v>
      </c>
    </row>
    <row r="57" spans="1:10" x14ac:dyDescent="0.3">
      <c r="A57" s="47" t="s">
        <v>56</v>
      </c>
      <c r="B57" s="47" t="s">
        <v>57</v>
      </c>
      <c r="C57" s="47" t="s">
        <v>814</v>
      </c>
      <c r="D57" s="47" t="s">
        <v>815</v>
      </c>
      <c r="E57" s="47" t="s">
        <v>86</v>
      </c>
      <c r="F57" s="47" t="s">
        <v>382</v>
      </c>
      <c r="G57" s="49">
        <v>43448</v>
      </c>
      <c r="H57" s="47" t="s">
        <v>816</v>
      </c>
      <c r="I57" s="48">
        <v>43748</v>
      </c>
      <c r="J57" s="47" t="s">
        <v>55</v>
      </c>
    </row>
    <row r="58" spans="1:10" x14ac:dyDescent="0.3">
      <c r="A58" s="47" t="s">
        <v>15</v>
      </c>
      <c r="B58" s="47" t="s">
        <v>59</v>
      </c>
      <c r="C58" s="47" t="s">
        <v>818</v>
      </c>
      <c r="D58" s="47" t="s">
        <v>819</v>
      </c>
      <c r="E58" s="47" t="s">
        <v>16</v>
      </c>
      <c r="F58" s="47" t="s">
        <v>382</v>
      </c>
      <c r="G58" s="47"/>
      <c r="H58" s="47" t="s">
        <v>820</v>
      </c>
      <c r="I58" s="48">
        <v>43748</v>
      </c>
      <c r="J58" s="47" t="s">
        <v>55</v>
      </c>
    </row>
    <row r="59" spans="1:10" x14ac:dyDescent="0.3">
      <c r="A59" s="47" t="s">
        <v>15</v>
      </c>
      <c r="B59" s="47" t="s">
        <v>59</v>
      </c>
      <c r="C59" s="47" t="s">
        <v>1091</v>
      </c>
      <c r="D59" s="47" t="s">
        <v>1092</v>
      </c>
      <c r="E59" s="47" t="s">
        <v>16</v>
      </c>
      <c r="F59" s="47" t="s">
        <v>380</v>
      </c>
      <c r="G59" s="47"/>
      <c r="H59" s="47" t="s">
        <v>1093</v>
      </c>
      <c r="I59" s="48">
        <v>43748</v>
      </c>
      <c r="J59" s="47" t="s">
        <v>55</v>
      </c>
    </row>
    <row r="60" spans="1:10" x14ac:dyDescent="0.3">
      <c r="A60" s="47" t="s">
        <v>15</v>
      </c>
      <c r="B60" s="47" t="s">
        <v>59</v>
      </c>
      <c r="C60" s="47" t="s">
        <v>566</v>
      </c>
      <c r="D60" s="47" t="s">
        <v>567</v>
      </c>
      <c r="E60" s="47" t="s">
        <v>16</v>
      </c>
      <c r="F60" s="47" t="s">
        <v>380</v>
      </c>
      <c r="G60" s="47"/>
      <c r="H60" s="47" t="s">
        <v>568</v>
      </c>
      <c r="I60" s="48">
        <v>43748</v>
      </c>
      <c r="J60" s="47" t="s">
        <v>55</v>
      </c>
    </row>
    <row r="61" spans="1:10" x14ac:dyDescent="0.3">
      <c r="A61" s="47" t="s">
        <v>15</v>
      </c>
      <c r="B61" s="47" t="s">
        <v>59</v>
      </c>
      <c r="C61" s="47" t="s">
        <v>510</v>
      </c>
      <c r="D61" s="47" t="s">
        <v>511</v>
      </c>
      <c r="E61" s="47" t="s">
        <v>16</v>
      </c>
      <c r="F61" s="47" t="s">
        <v>382</v>
      </c>
      <c r="G61" s="49">
        <v>43546</v>
      </c>
      <c r="H61" s="47" t="s">
        <v>1273</v>
      </c>
      <c r="I61" s="48">
        <v>43748</v>
      </c>
      <c r="J61" s="47" t="s">
        <v>55</v>
      </c>
    </row>
    <row r="62" spans="1:10" x14ac:dyDescent="0.3">
      <c r="A62" s="47" t="s">
        <v>14</v>
      </c>
      <c r="B62" s="47" t="s">
        <v>58</v>
      </c>
      <c r="C62" s="47" t="s">
        <v>4413</v>
      </c>
      <c r="D62" s="47" t="s">
        <v>4414</v>
      </c>
      <c r="E62" s="47" t="s">
        <v>135</v>
      </c>
      <c r="F62" s="47" t="s">
        <v>382</v>
      </c>
      <c r="G62" s="49">
        <v>43646</v>
      </c>
      <c r="H62" s="47" t="s">
        <v>4415</v>
      </c>
      <c r="I62" s="48">
        <v>43749</v>
      </c>
      <c r="J62" s="47" t="s">
        <v>55</v>
      </c>
    </row>
    <row r="63" spans="1:10" x14ac:dyDescent="0.3">
      <c r="A63" s="47" t="s">
        <v>14</v>
      </c>
      <c r="B63" s="47" t="s">
        <v>58</v>
      </c>
      <c r="C63" s="47" t="s">
        <v>563</v>
      </c>
      <c r="D63" s="47" t="s">
        <v>564</v>
      </c>
      <c r="E63" s="47" t="s">
        <v>30</v>
      </c>
      <c r="F63" s="47" t="s">
        <v>382</v>
      </c>
      <c r="G63" s="49">
        <v>43343</v>
      </c>
      <c r="H63" s="47" t="s">
        <v>565</v>
      </c>
      <c r="I63" s="48">
        <v>43749</v>
      </c>
      <c r="J63" s="47" t="s">
        <v>55</v>
      </c>
    </row>
    <row r="64" spans="1:10" x14ac:dyDescent="0.3">
      <c r="A64" s="47" t="s">
        <v>56</v>
      </c>
      <c r="B64" s="47" t="s">
        <v>57</v>
      </c>
      <c r="C64" s="47" t="s">
        <v>1497</v>
      </c>
      <c r="D64" s="47" t="s">
        <v>1498</v>
      </c>
      <c r="E64" s="47" t="s">
        <v>63</v>
      </c>
      <c r="F64" s="47" t="s">
        <v>380</v>
      </c>
      <c r="G64" s="47"/>
      <c r="H64" s="47" t="s">
        <v>1499</v>
      </c>
      <c r="I64" s="48">
        <v>43749</v>
      </c>
      <c r="J64" s="47" t="s">
        <v>55</v>
      </c>
    </row>
    <row r="65" spans="1:10" x14ac:dyDescent="0.3">
      <c r="A65" s="47" t="s">
        <v>56</v>
      </c>
      <c r="B65" s="47" t="s">
        <v>57</v>
      </c>
      <c r="C65" s="47" t="s">
        <v>1477</v>
      </c>
      <c r="D65" s="47" t="s">
        <v>1478</v>
      </c>
      <c r="E65" s="47" t="s">
        <v>63</v>
      </c>
      <c r="F65" s="47" t="s">
        <v>380</v>
      </c>
      <c r="G65" s="47"/>
      <c r="H65" s="47" t="s">
        <v>1479</v>
      </c>
      <c r="I65" s="48">
        <v>43749</v>
      </c>
      <c r="J65" s="47" t="s">
        <v>55</v>
      </c>
    </row>
    <row r="66" spans="1:10" x14ac:dyDescent="0.3">
      <c r="A66" s="47" t="s">
        <v>56</v>
      </c>
      <c r="B66" s="47" t="s">
        <v>57</v>
      </c>
      <c r="C66" s="47" t="s">
        <v>1524</v>
      </c>
      <c r="D66" s="47" t="s">
        <v>1525</v>
      </c>
      <c r="E66" s="47" t="s">
        <v>63</v>
      </c>
      <c r="F66" s="47" t="s">
        <v>380</v>
      </c>
      <c r="G66" s="47"/>
      <c r="H66" s="47" t="s">
        <v>1526</v>
      </c>
      <c r="I66" s="48">
        <v>43749</v>
      </c>
      <c r="J66" s="47" t="s">
        <v>55</v>
      </c>
    </row>
    <row r="67" spans="1:10" x14ac:dyDescent="0.3">
      <c r="A67" s="47" t="s">
        <v>14</v>
      </c>
      <c r="B67" s="47" t="s">
        <v>58</v>
      </c>
      <c r="C67" s="47" t="s">
        <v>1205</v>
      </c>
      <c r="D67" s="47" t="s">
        <v>1206</v>
      </c>
      <c r="E67" s="47" t="s">
        <v>135</v>
      </c>
      <c r="F67" s="47" t="s">
        <v>380</v>
      </c>
      <c r="G67" s="47"/>
      <c r="H67" s="47" t="s">
        <v>1207</v>
      </c>
      <c r="I67" s="48">
        <v>43750</v>
      </c>
      <c r="J67" s="47" t="s">
        <v>55</v>
      </c>
    </row>
    <row r="68" spans="1:10" x14ac:dyDescent="0.3">
      <c r="A68" s="47" t="s">
        <v>14</v>
      </c>
      <c r="B68" s="47" t="s">
        <v>58</v>
      </c>
      <c r="C68" s="47" t="s">
        <v>649</v>
      </c>
      <c r="D68" s="47" t="s">
        <v>650</v>
      </c>
      <c r="E68" s="47" t="s">
        <v>115</v>
      </c>
      <c r="F68" s="47" t="s">
        <v>380</v>
      </c>
      <c r="G68" s="47"/>
      <c r="H68" s="47" t="s">
        <v>651</v>
      </c>
      <c r="I68" s="48">
        <v>43753</v>
      </c>
      <c r="J68" s="47" t="s">
        <v>55</v>
      </c>
    </row>
    <row r="69" spans="1:10" x14ac:dyDescent="0.3">
      <c r="A69" s="47" t="s">
        <v>56</v>
      </c>
      <c r="B69" s="47" t="s">
        <v>57</v>
      </c>
      <c r="C69" s="47" t="s">
        <v>885</v>
      </c>
      <c r="D69" s="47" t="s">
        <v>886</v>
      </c>
      <c r="E69" s="47" t="s">
        <v>7</v>
      </c>
      <c r="F69" s="47" t="s">
        <v>380</v>
      </c>
      <c r="G69" s="47"/>
      <c r="H69" s="47" t="s">
        <v>887</v>
      </c>
      <c r="I69" s="48">
        <v>43753</v>
      </c>
      <c r="J69" s="47" t="s">
        <v>55</v>
      </c>
    </row>
    <row r="70" spans="1:10" x14ac:dyDescent="0.3">
      <c r="A70" s="47" t="s">
        <v>8</v>
      </c>
      <c r="B70" s="47" t="s">
        <v>9</v>
      </c>
      <c r="C70" s="47" t="s">
        <v>860</v>
      </c>
      <c r="D70" s="47" t="s">
        <v>2232</v>
      </c>
      <c r="E70" s="47" t="s">
        <v>108</v>
      </c>
      <c r="F70" s="47" t="s">
        <v>380</v>
      </c>
      <c r="G70" s="47"/>
      <c r="H70" s="47" t="s">
        <v>861</v>
      </c>
      <c r="I70" s="48">
        <v>43753</v>
      </c>
      <c r="J70" s="47" t="s">
        <v>55</v>
      </c>
    </row>
    <row r="71" spans="1:10" x14ac:dyDescent="0.3">
      <c r="A71" s="47" t="s">
        <v>8</v>
      </c>
      <c r="B71" s="47" t="s">
        <v>9</v>
      </c>
      <c r="C71" s="47" t="s">
        <v>957</v>
      </c>
      <c r="D71" s="47" t="s">
        <v>958</v>
      </c>
      <c r="E71" s="47" t="s">
        <v>138</v>
      </c>
      <c r="F71" s="47" t="s">
        <v>380</v>
      </c>
      <c r="G71" s="47"/>
      <c r="H71" s="47" t="s">
        <v>959</v>
      </c>
      <c r="I71" s="48">
        <v>43753</v>
      </c>
      <c r="J71" s="47" t="s">
        <v>55</v>
      </c>
    </row>
    <row r="72" spans="1:10" x14ac:dyDescent="0.3">
      <c r="A72" s="47" t="s">
        <v>14</v>
      </c>
      <c r="B72" s="47" t="s">
        <v>58</v>
      </c>
      <c r="C72" s="47" t="s">
        <v>1018</v>
      </c>
      <c r="D72" s="47" t="s">
        <v>1019</v>
      </c>
      <c r="E72" s="47" t="s">
        <v>87</v>
      </c>
      <c r="F72" s="47" t="s">
        <v>380</v>
      </c>
      <c r="G72" s="47"/>
      <c r="H72" s="47" t="s">
        <v>1020</v>
      </c>
      <c r="I72" s="48">
        <v>43753</v>
      </c>
      <c r="J72" s="47" t="s">
        <v>55</v>
      </c>
    </row>
    <row r="73" spans="1:10" x14ac:dyDescent="0.3">
      <c r="A73" s="47" t="s">
        <v>5</v>
      </c>
      <c r="B73" s="47" t="s">
        <v>6</v>
      </c>
      <c r="C73" s="47" t="s">
        <v>628</v>
      </c>
      <c r="D73" s="47" t="s">
        <v>629</v>
      </c>
      <c r="E73" s="47" t="s">
        <v>132</v>
      </c>
      <c r="F73" s="47" t="s">
        <v>380</v>
      </c>
      <c r="G73" s="47"/>
      <c r="H73" s="47" t="s">
        <v>630</v>
      </c>
      <c r="I73" s="48">
        <v>43753</v>
      </c>
      <c r="J73" s="47" t="s">
        <v>55</v>
      </c>
    </row>
    <row r="74" spans="1:10" x14ac:dyDescent="0.3">
      <c r="A74" s="47" t="s">
        <v>14</v>
      </c>
      <c r="B74" s="47" t="s">
        <v>58</v>
      </c>
      <c r="C74" s="47" t="s">
        <v>1265</v>
      </c>
      <c r="D74" s="47" t="s">
        <v>1266</v>
      </c>
      <c r="E74" s="47" t="s">
        <v>90</v>
      </c>
      <c r="F74" s="47" t="s">
        <v>380</v>
      </c>
      <c r="G74" s="47"/>
      <c r="H74" s="47" t="s">
        <v>1267</v>
      </c>
      <c r="I74" s="48">
        <v>43753</v>
      </c>
      <c r="J74" s="47" t="s">
        <v>55</v>
      </c>
    </row>
    <row r="75" spans="1:10" x14ac:dyDescent="0.3">
      <c r="A75" s="47" t="s">
        <v>14</v>
      </c>
      <c r="B75" s="47" t="s">
        <v>58</v>
      </c>
      <c r="C75" s="47" t="s">
        <v>205</v>
      </c>
      <c r="D75" s="47" t="s">
        <v>206</v>
      </c>
      <c r="E75" s="47" t="s">
        <v>90</v>
      </c>
      <c r="F75" s="47" t="s">
        <v>380</v>
      </c>
      <c r="G75" s="47"/>
      <c r="H75" s="47" t="s">
        <v>1088</v>
      </c>
      <c r="I75" s="48">
        <v>43753</v>
      </c>
      <c r="J75" s="47" t="s">
        <v>55</v>
      </c>
    </row>
    <row r="76" spans="1:10" x14ac:dyDescent="0.3">
      <c r="A76" s="47" t="s">
        <v>8</v>
      </c>
      <c r="B76" s="47" t="s">
        <v>9</v>
      </c>
      <c r="C76" s="47" t="s">
        <v>530</v>
      </c>
      <c r="D76" s="47" t="s">
        <v>507</v>
      </c>
      <c r="E76" s="47" t="s">
        <v>10</v>
      </c>
      <c r="F76" s="47" t="s">
        <v>380</v>
      </c>
      <c r="G76" s="47"/>
      <c r="H76" s="47" t="s">
        <v>1066</v>
      </c>
      <c r="I76" s="48">
        <v>43753</v>
      </c>
      <c r="J76" s="47" t="s">
        <v>55</v>
      </c>
    </row>
    <row r="77" spans="1:10" x14ac:dyDescent="0.3">
      <c r="A77" s="47" t="s">
        <v>14</v>
      </c>
      <c r="B77" s="47" t="s">
        <v>58</v>
      </c>
      <c r="C77" s="47" t="s">
        <v>753</v>
      </c>
      <c r="D77" s="47" t="s">
        <v>754</v>
      </c>
      <c r="E77" s="47" t="s">
        <v>34</v>
      </c>
      <c r="F77" s="47" t="s">
        <v>380</v>
      </c>
      <c r="G77" s="47"/>
      <c r="H77" s="47" t="s">
        <v>755</v>
      </c>
      <c r="I77" s="48">
        <v>43753</v>
      </c>
      <c r="J77" s="47" t="s">
        <v>55</v>
      </c>
    </row>
    <row r="78" spans="1:10" x14ac:dyDescent="0.3">
      <c r="A78" s="47" t="s">
        <v>18</v>
      </c>
      <c r="B78" s="47" t="s">
        <v>60</v>
      </c>
      <c r="C78" s="47" t="s">
        <v>187</v>
      </c>
      <c r="D78" s="47" t="s">
        <v>188</v>
      </c>
      <c r="E78" s="47" t="s">
        <v>91</v>
      </c>
      <c r="F78" s="47" t="s">
        <v>380</v>
      </c>
      <c r="G78" s="47"/>
      <c r="H78" s="47" t="s">
        <v>888</v>
      </c>
      <c r="I78" s="48">
        <v>43753</v>
      </c>
      <c r="J78" s="47" t="s">
        <v>55</v>
      </c>
    </row>
    <row r="79" spans="1:10" x14ac:dyDescent="0.3">
      <c r="A79" s="47" t="s">
        <v>18</v>
      </c>
      <c r="B79" s="47" t="s">
        <v>60</v>
      </c>
      <c r="C79" s="47" t="s">
        <v>1394</v>
      </c>
      <c r="D79" s="47" t="s">
        <v>1395</v>
      </c>
      <c r="E79" s="47" t="s">
        <v>19</v>
      </c>
      <c r="F79" s="47" t="s">
        <v>380</v>
      </c>
      <c r="G79" s="47"/>
      <c r="H79" s="47" t="s">
        <v>1396</v>
      </c>
      <c r="I79" s="48">
        <v>43753</v>
      </c>
      <c r="J79" s="47" t="s">
        <v>55</v>
      </c>
    </row>
    <row r="80" spans="1:10" x14ac:dyDescent="0.3">
      <c r="A80" s="47" t="s">
        <v>14</v>
      </c>
      <c r="B80" s="47" t="s">
        <v>58</v>
      </c>
      <c r="C80" s="47" t="s">
        <v>528</v>
      </c>
      <c r="D80" s="47" t="s">
        <v>508</v>
      </c>
      <c r="E80" s="47" t="s">
        <v>87</v>
      </c>
      <c r="F80" s="47" t="s">
        <v>380</v>
      </c>
      <c r="G80" s="47"/>
      <c r="H80" s="47" t="s">
        <v>872</v>
      </c>
      <c r="I80" s="48">
        <v>43753</v>
      </c>
      <c r="J80" s="47" t="s">
        <v>55</v>
      </c>
    </row>
    <row r="81" spans="1:10" x14ac:dyDescent="0.3">
      <c r="A81" s="47" t="s">
        <v>14</v>
      </c>
      <c r="B81" s="47" t="s">
        <v>58</v>
      </c>
      <c r="C81" s="47" t="s">
        <v>937</v>
      </c>
      <c r="D81" s="47" t="s">
        <v>508</v>
      </c>
      <c r="E81" s="47" t="s">
        <v>135</v>
      </c>
      <c r="F81" s="47" t="s">
        <v>380</v>
      </c>
      <c r="G81" s="47"/>
      <c r="H81" s="47" t="s">
        <v>938</v>
      </c>
      <c r="I81" s="48">
        <v>43753</v>
      </c>
      <c r="J81" s="47" t="s">
        <v>55</v>
      </c>
    </row>
    <row r="82" spans="1:10" x14ac:dyDescent="0.3">
      <c r="A82" s="47" t="s">
        <v>14</v>
      </c>
      <c r="B82" s="47" t="s">
        <v>58</v>
      </c>
      <c r="C82" s="47" t="s">
        <v>1134</v>
      </c>
      <c r="D82" s="47" t="s">
        <v>508</v>
      </c>
      <c r="E82" s="47" t="s">
        <v>90</v>
      </c>
      <c r="F82" s="47" t="s">
        <v>380</v>
      </c>
      <c r="G82" s="47"/>
      <c r="H82" s="47" t="s">
        <v>1135</v>
      </c>
      <c r="I82" s="48">
        <v>43753</v>
      </c>
      <c r="J82" s="47" t="s">
        <v>55</v>
      </c>
    </row>
    <row r="83" spans="1:10" x14ac:dyDescent="0.3">
      <c r="A83" s="47" t="s">
        <v>14</v>
      </c>
      <c r="B83" s="47" t="s">
        <v>58</v>
      </c>
      <c r="C83" s="47" t="s">
        <v>1150</v>
      </c>
      <c r="D83" s="47" t="s">
        <v>508</v>
      </c>
      <c r="E83" s="47" t="s">
        <v>135</v>
      </c>
      <c r="F83" s="47" t="s">
        <v>380</v>
      </c>
      <c r="G83" s="47"/>
      <c r="H83" s="47" t="s">
        <v>1151</v>
      </c>
      <c r="I83" s="48">
        <v>43753</v>
      </c>
      <c r="J83" s="47" t="s">
        <v>55</v>
      </c>
    </row>
    <row r="84" spans="1:10" x14ac:dyDescent="0.3">
      <c r="A84" s="47" t="s">
        <v>14</v>
      </c>
      <c r="B84" s="47" t="s">
        <v>58</v>
      </c>
      <c r="C84" s="47" t="s">
        <v>1157</v>
      </c>
      <c r="D84" s="47" t="s">
        <v>508</v>
      </c>
      <c r="E84" s="47" t="s">
        <v>87</v>
      </c>
      <c r="F84" s="47" t="s">
        <v>380</v>
      </c>
      <c r="G84" s="47"/>
      <c r="H84" s="47" t="s">
        <v>1158</v>
      </c>
      <c r="I84" s="48">
        <v>43753</v>
      </c>
      <c r="J84" s="47" t="s">
        <v>55</v>
      </c>
    </row>
    <row r="85" spans="1:10" x14ac:dyDescent="0.3">
      <c r="A85" s="47" t="s">
        <v>14</v>
      </c>
      <c r="B85" s="47" t="s">
        <v>58</v>
      </c>
      <c r="C85" s="47" t="s">
        <v>1179</v>
      </c>
      <c r="D85" s="47" t="s">
        <v>508</v>
      </c>
      <c r="E85" s="47" t="s">
        <v>87</v>
      </c>
      <c r="F85" s="47" t="s">
        <v>380</v>
      </c>
      <c r="G85" s="47"/>
      <c r="H85" s="47" t="s">
        <v>1180</v>
      </c>
      <c r="I85" s="48">
        <v>43753</v>
      </c>
      <c r="J85" s="47" t="s">
        <v>55</v>
      </c>
    </row>
    <row r="86" spans="1:10" x14ac:dyDescent="0.3">
      <c r="A86" s="47" t="s">
        <v>14</v>
      </c>
      <c r="B86" s="47" t="s">
        <v>58</v>
      </c>
      <c r="C86" s="47" t="s">
        <v>1181</v>
      </c>
      <c r="D86" s="47" t="s">
        <v>508</v>
      </c>
      <c r="E86" s="47" t="s">
        <v>87</v>
      </c>
      <c r="F86" s="47" t="s">
        <v>380</v>
      </c>
      <c r="G86" s="47"/>
      <c r="H86" s="47" t="s">
        <v>1182</v>
      </c>
      <c r="I86" s="48">
        <v>43753</v>
      </c>
      <c r="J86" s="47" t="s">
        <v>55</v>
      </c>
    </row>
    <row r="87" spans="1:10" x14ac:dyDescent="0.3">
      <c r="A87" s="47" t="s">
        <v>14</v>
      </c>
      <c r="B87" s="47" t="s">
        <v>58</v>
      </c>
      <c r="C87" s="47" t="s">
        <v>1183</v>
      </c>
      <c r="D87" s="47" t="s">
        <v>508</v>
      </c>
      <c r="E87" s="47" t="s">
        <v>87</v>
      </c>
      <c r="F87" s="47" t="s">
        <v>380</v>
      </c>
      <c r="G87" s="47"/>
      <c r="H87" s="47" t="s">
        <v>1184</v>
      </c>
      <c r="I87" s="48">
        <v>43753</v>
      </c>
      <c r="J87" s="47" t="s">
        <v>55</v>
      </c>
    </row>
    <row r="88" spans="1:10" x14ac:dyDescent="0.3">
      <c r="A88" s="47" t="s">
        <v>14</v>
      </c>
      <c r="B88" s="47" t="s">
        <v>58</v>
      </c>
      <c r="C88" s="47" t="s">
        <v>170</v>
      </c>
      <c r="D88" s="47" t="s">
        <v>167</v>
      </c>
      <c r="E88" s="47" t="s">
        <v>86</v>
      </c>
      <c r="F88" s="47" t="s">
        <v>380</v>
      </c>
      <c r="G88" s="47"/>
      <c r="H88" s="47" t="s">
        <v>946</v>
      </c>
      <c r="I88" s="48">
        <v>43754</v>
      </c>
      <c r="J88" s="47" t="s">
        <v>55</v>
      </c>
    </row>
    <row r="89" spans="1:10" x14ac:dyDescent="0.3">
      <c r="A89" s="47" t="s">
        <v>14</v>
      </c>
      <c r="B89" s="47" t="s">
        <v>58</v>
      </c>
      <c r="C89" s="47" t="s">
        <v>845</v>
      </c>
      <c r="D89" s="47" t="s">
        <v>316</v>
      </c>
      <c r="E89" s="47" t="s">
        <v>86</v>
      </c>
      <c r="F89" s="47" t="s">
        <v>380</v>
      </c>
      <c r="G89" s="47"/>
      <c r="H89" s="47" t="s">
        <v>846</v>
      </c>
      <c r="I89" s="48">
        <v>43754</v>
      </c>
      <c r="J89" s="47" t="s">
        <v>55</v>
      </c>
    </row>
    <row r="90" spans="1:10" x14ac:dyDescent="0.3">
      <c r="A90" s="47" t="s">
        <v>14</v>
      </c>
      <c r="B90" s="47" t="s">
        <v>58</v>
      </c>
      <c r="C90" s="47" t="s">
        <v>315</v>
      </c>
      <c r="D90" s="47" t="s">
        <v>316</v>
      </c>
      <c r="E90" s="47" t="s">
        <v>86</v>
      </c>
      <c r="F90" s="47" t="s">
        <v>380</v>
      </c>
      <c r="G90" s="47"/>
      <c r="H90" s="47" t="s">
        <v>968</v>
      </c>
      <c r="I90" s="48">
        <v>43754</v>
      </c>
      <c r="J90" s="47" t="s">
        <v>55</v>
      </c>
    </row>
    <row r="91" spans="1:10" x14ac:dyDescent="0.3">
      <c r="A91" s="47" t="s">
        <v>14</v>
      </c>
      <c r="B91" s="47" t="s">
        <v>58</v>
      </c>
      <c r="C91" s="47" t="s">
        <v>607</v>
      </c>
      <c r="D91" s="47" t="s">
        <v>608</v>
      </c>
      <c r="E91" s="47" t="s">
        <v>87</v>
      </c>
      <c r="F91" s="47" t="s">
        <v>380</v>
      </c>
      <c r="G91" s="47"/>
      <c r="H91" s="47" t="s">
        <v>609</v>
      </c>
      <c r="I91" s="48">
        <v>43754</v>
      </c>
      <c r="J91" s="47" t="s">
        <v>55</v>
      </c>
    </row>
    <row r="92" spans="1:10" x14ac:dyDescent="0.3">
      <c r="A92" s="47" t="s">
        <v>14</v>
      </c>
      <c r="B92" s="47" t="s">
        <v>58</v>
      </c>
      <c r="C92" s="47" t="s">
        <v>490</v>
      </c>
      <c r="D92" s="47" t="s">
        <v>491</v>
      </c>
      <c r="E92" s="47" t="s">
        <v>135</v>
      </c>
      <c r="F92" s="47" t="s">
        <v>380</v>
      </c>
      <c r="G92" s="47"/>
      <c r="H92" s="47" t="s">
        <v>1136</v>
      </c>
      <c r="I92" s="48">
        <v>43754</v>
      </c>
      <c r="J92" s="47" t="s">
        <v>55</v>
      </c>
    </row>
    <row r="93" spans="1:10" x14ac:dyDescent="0.3">
      <c r="A93" s="47" t="s">
        <v>14</v>
      </c>
      <c r="B93" s="47" t="s">
        <v>58</v>
      </c>
      <c r="C93" s="47" t="s">
        <v>492</v>
      </c>
      <c r="D93" s="47" t="s">
        <v>493</v>
      </c>
      <c r="E93" s="47" t="s">
        <v>115</v>
      </c>
      <c r="F93" s="47" t="s">
        <v>380</v>
      </c>
      <c r="G93" s="47"/>
      <c r="H93" s="47" t="s">
        <v>1138</v>
      </c>
      <c r="I93" s="48">
        <v>43754</v>
      </c>
      <c r="J93" s="47" t="s">
        <v>55</v>
      </c>
    </row>
    <row r="94" spans="1:10" x14ac:dyDescent="0.3">
      <c r="A94" s="47" t="s">
        <v>14</v>
      </c>
      <c r="B94" s="47" t="s">
        <v>58</v>
      </c>
      <c r="C94" s="47" t="s">
        <v>1210</v>
      </c>
      <c r="D94" s="47" t="s">
        <v>1211</v>
      </c>
      <c r="E94" s="47" t="s">
        <v>92</v>
      </c>
      <c r="F94" s="47" t="s">
        <v>380</v>
      </c>
      <c r="G94" s="47"/>
      <c r="H94" s="47" t="s">
        <v>1212</v>
      </c>
      <c r="I94" s="48">
        <v>43754</v>
      </c>
      <c r="J94" s="47" t="s">
        <v>55</v>
      </c>
    </row>
    <row r="95" spans="1:10" x14ac:dyDescent="0.3">
      <c r="A95" s="47" t="s">
        <v>14</v>
      </c>
      <c r="B95" s="47" t="s">
        <v>58</v>
      </c>
      <c r="C95" s="47" t="s">
        <v>1099</v>
      </c>
      <c r="D95" s="47" t="s">
        <v>1100</v>
      </c>
      <c r="E95" s="47" t="s">
        <v>94</v>
      </c>
      <c r="F95" s="47" t="s">
        <v>380</v>
      </c>
      <c r="G95" s="47"/>
      <c r="H95" s="47" t="s">
        <v>1101</v>
      </c>
      <c r="I95" s="48">
        <v>43754</v>
      </c>
      <c r="J95" s="47" t="s">
        <v>55</v>
      </c>
    </row>
    <row r="96" spans="1:10" x14ac:dyDescent="0.3">
      <c r="A96" s="47" t="s">
        <v>8</v>
      </c>
      <c r="B96" s="47" t="s">
        <v>9</v>
      </c>
      <c r="C96" s="47" t="s">
        <v>199</v>
      </c>
      <c r="D96" s="47" t="s">
        <v>200</v>
      </c>
      <c r="E96" s="47" t="s">
        <v>10</v>
      </c>
      <c r="F96" s="47" t="s">
        <v>380</v>
      </c>
      <c r="G96" s="47"/>
      <c r="H96" s="47" t="s">
        <v>977</v>
      </c>
      <c r="I96" s="48">
        <v>43754</v>
      </c>
      <c r="J96" s="47" t="s">
        <v>55</v>
      </c>
    </row>
    <row r="97" spans="1:10" x14ac:dyDescent="0.3">
      <c r="A97" s="47" t="s">
        <v>5</v>
      </c>
      <c r="B97" s="47" t="s">
        <v>6</v>
      </c>
      <c r="C97" s="47" t="s">
        <v>549</v>
      </c>
      <c r="D97" s="47" t="s">
        <v>550</v>
      </c>
      <c r="E97" s="47" t="s">
        <v>25</v>
      </c>
      <c r="F97" s="47" t="s">
        <v>380</v>
      </c>
      <c r="G97" s="47"/>
      <c r="H97" s="47" t="s">
        <v>1279</v>
      </c>
      <c r="I97" s="48">
        <v>43755</v>
      </c>
      <c r="J97" s="47" t="s">
        <v>55</v>
      </c>
    </row>
    <row r="98" spans="1:10" x14ac:dyDescent="0.3">
      <c r="A98" s="47" t="s">
        <v>2</v>
      </c>
      <c r="B98" s="47" t="s">
        <v>3</v>
      </c>
      <c r="C98" s="47" t="s">
        <v>189</v>
      </c>
      <c r="D98" s="47" t="s">
        <v>190</v>
      </c>
      <c r="E98" s="47" t="s">
        <v>134</v>
      </c>
      <c r="F98" s="47" t="s">
        <v>380</v>
      </c>
      <c r="G98" s="47"/>
      <c r="H98" s="47" t="s">
        <v>896</v>
      </c>
      <c r="I98" s="48">
        <v>43755</v>
      </c>
      <c r="J98" s="47" t="s">
        <v>55</v>
      </c>
    </row>
    <row r="99" spans="1:10" x14ac:dyDescent="0.3">
      <c r="A99" s="47" t="s">
        <v>18</v>
      </c>
      <c r="B99" s="47" t="s">
        <v>60</v>
      </c>
      <c r="C99" s="47" t="s">
        <v>954</v>
      </c>
      <c r="D99" s="47" t="s">
        <v>955</v>
      </c>
      <c r="E99" s="47" t="s">
        <v>91</v>
      </c>
      <c r="F99" s="47" t="s">
        <v>380</v>
      </c>
      <c r="G99" s="47"/>
      <c r="H99" s="47" t="s">
        <v>956</v>
      </c>
      <c r="I99" s="48">
        <v>43755</v>
      </c>
      <c r="J99" s="47" t="s">
        <v>55</v>
      </c>
    </row>
    <row r="100" spans="1:10" x14ac:dyDescent="0.3">
      <c r="A100" s="47" t="s">
        <v>56</v>
      </c>
      <c r="B100" s="47" t="s">
        <v>57</v>
      </c>
      <c r="C100" s="47" t="s">
        <v>410</v>
      </c>
      <c r="D100" s="47" t="s">
        <v>477</v>
      </c>
      <c r="E100" s="47" t="s">
        <v>63</v>
      </c>
      <c r="F100" s="47" t="s">
        <v>380</v>
      </c>
      <c r="G100" s="47"/>
      <c r="H100" s="47" t="s">
        <v>1531</v>
      </c>
      <c r="I100" s="48">
        <v>43756</v>
      </c>
      <c r="J100" s="47" t="s">
        <v>55</v>
      </c>
    </row>
    <row r="101" spans="1:10" x14ac:dyDescent="0.3">
      <c r="A101" s="47" t="s">
        <v>56</v>
      </c>
      <c r="B101" s="47" t="s">
        <v>57</v>
      </c>
      <c r="C101" s="47" t="s">
        <v>368</v>
      </c>
      <c r="D101" s="47" t="s">
        <v>369</v>
      </c>
      <c r="E101" s="47" t="s">
        <v>63</v>
      </c>
      <c r="F101" s="47" t="s">
        <v>380</v>
      </c>
      <c r="G101" s="47"/>
      <c r="H101" s="47" t="s">
        <v>1486</v>
      </c>
      <c r="I101" s="48">
        <v>43756</v>
      </c>
      <c r="J101" s="47" t="s">
        <v>55</v>
      </c>
    </row>
    <row r="102" spans="1:10" x14ac:dyDescent="0.3">
      <c r="A102" s="47" t="s">
        <v>18</v>
      </c>
      <c r="B102" s="47" t="s">
        <v>60</v>
      </c>
      <c r="C102" s="47" t="s">
        <v>788</v>
      </c>
      <c r="D102" s="47" t="s">
        <v>789</v>
      </c>
      <c r="E102" s="47" t="s">
        <v>91</v>
      </c>
      <c r="F102" s="47" t="s">
        <v>380</v>
      </c>
      <c r="G102" s="47"/>
      <c r="H102" s="47" t="s">
        <v>790</v>
      </c>
      <c r="I102" s="48">
        <v>43756</v>
      </c>
      <c r="J102" s="47" t="s">
        <v>55</v>
      </c>
    </row>
    <row r="103" spans="1:10" x14ac:dyDescent="0.3">
      <c r="A103" s="47" t="s">
        <v>18</v>
      </c>
      <c r="B103" s="47" t="s">
        <v>60</v>
      </c>
      <c r="C103" s="47" t="s">
        <v>1061</v>
      </c>
      <c r="D103" s="47" t="s">
        <v>1062</v>
      </c>
      <c r="E103" s="47" t="s">
        <v>19</v>
      </c>
      <c r="F103" s="47" t="s">
        <v>380</v>
      </c>
      <c r="G103" s="47"/>
      <c r="H103" s="47" t="s">
        <v>1063</v>
      </c>
      <c r="I103" s="48">
        <v>43756</v>
      </c>
      <c r="J103" s="47" t="s">
        <v>55</v>
      </c>
    </row>
    <row r="104" spans="1:10" x14ac:dyDescent="0.3">
      <c r="A104" s="47" t="s">
        <v>56</v>
      </c>
      <c r="B104" s="47" t="s">
        <v>57</v>
      </c>
      <c r="C104" s="47" t="s">
        <v>1544</v>
      </c>
      <c r="D104" s="47" t="s">
        <v>1545</v>
      </c>
      <c r="E104" s="47" t="s">
        <v>63</v>
      </c>
      <c r="F104" s="47" t="s">
        <v>380</v>
      </c>
      <c r="G104" s="47"/>
      <c r="H104" s="47" t="s">
        <v>1546</v>
      </c>
      <c r="I104" s="48">
        <v>43756</v>
      </c>
      <c r="J104" s="47" t="s">
        <v>55</v>
      </c>
    </row>
    <row r="105" spans="1:10" x14ac:dyDescent="0.3">
      <c r="A105" s="47" t="s">
        <v>18</v>
      </c>
      <c r="B105" s="47" t="s">
        <v>60</v>
      </c>
      <c r="C105" s="47" t="s">
        <v>542</v>
      </c>
      <c r="D105" s="47" t="s">
        <v>543</v>
      </c>
      <c r="E105" s="47" t="s">
        <v>19</v>
      </c>
      <c r="F105" s="47" t="s">
        <v>380</v>
      </c>
      <c r="G105" s="47"/>
      <c r="H105" s="47" t="s">
        <v>642</v>
      </c>
      <c r="I105" s="48">
        <v>43756</v>
      </c>
      <c r="J105" s="47" t="s">
        <v>55</v>
      </c>
    </row>
    <row r="106" spans="1:10" x14ac:dyDescent="0.3">
      <c r="A106" s="47" t="s">
        <v>56</v>
      </c>
      <c r="B106" s="47" t="s">
        <v>57</v>
      </c>
      <c r="C106" s="47" t="s">
        <v>1445</v>
      </c>
      <c r="D106" s="47" t="s">
        <v>1446</v>
      </c>
      <c r="E106" s="47" t="s">
        <v>63</v>
      </c>
      <c r="F106" s="47" t="s">
        <v>380</v>
      </c>
      <c r="G106" s="47"/>
      <c r="H106" s="47" t="s">
        <v>1447</v>
      </c>
      <c r="I106" s="48">
        <v>43756</v>
      </c>
      <c r="J106" s="47" t="s">
        <v>55</v>
      </c>
    </row>
    <row r="107" spans="1:10" x14ac:dyDescent="0.3">
      <c r="A107" s="47" t="s">
        <v>18</v>
      </c>
      <c r="B107" s="47" t="s">
        <v>60</v>
      </c>
      <c r="C107" s="47" t="s">
        <v>780</v>
      </c>
      <c r="D107" s="47" t="s">
        <v>781</v>
      </c>
      <c r="E107" s="47" t="s">
        <v>23</v>
      </c>
      <c r="F107" s="47" t="s">
        <v>380</v>
      </c>
      <c r="G107" s="47"/>
      <c r="H107" s="47" t="s">
        <v>782</v>
      </c>
      <c r="I107" s="48">
        <v>43756</v>
      </c>
      <c r="J107" s="47" t="s">
        <v>55</v>
      </c>
    </row>
    <row r="108" spans="1:10" x14ac:dyDescent="0.3">
      <c r="A108" s="47" t="s">
        <v>56</v>
      </c>
      <c r="B108" s="47" t="s">
        <v>57</v>
      </c>
      <c r="C108" s="47" t="s">
        <v>1547</v>
      </c>
      <c r="D108" s="47" t="s">
        <v>1548</v>
      </c>
      <c r="E108" s="47" t="s">
        <v>63</v>
      </c>
      <c r="F108" s="47" t="s">
        <v>380</v>
      </c>
      <c r="G108" s="47"/>
      <c r="H108" s="47" t="s">
        <v>1549</v>
      </c>
      <c r="I108" s="48">
        <v>43756</v>
      </c>
      <c r="J108" s="47" t="s">
        <v>55</v>
      </c>
    </row>
    <row r="109" spans="1:10" x14ac:dyDescent="0.3">
      <c r="A109" s="47" t="s">
        <v>56</v>
      </c>
      <c r="B109" s="47" t="s">
        <v>57</v>
      </c>
      <c r="C109" s="47" t="s">
        <v>262</v>
      </c>
      <c r="D109" s="47" t="s">
        <v>263</v>
      </c>
      <c r="E109" s="47" t="s">
        <v>63</v>
      </c>
      <c r="F109" s="47" t="s">
        <v>380</v>
      </c>
      <c r="G109" s="47"/>
      <c r="H109" s="47" t="s">
        <v>1527</v>
      </c>
      <c r="I109" s="48">
        <v>43756</v>
      </c>
      <c r="J109" s="47" t="s">
        <v>55</v>
      </c>
    </row>
    <row r="110" spans="1:10" x14ac:dyDescent="0.3">
      <c r="A110" s="47" t="s">
        <v>56</v>
      </c>
      <c r="B110" s="47" t="s">
        <v>57</v>
      </c>
      <c r="C110" s="47" t="s">
        <v>79</v>
      </c>
      <c r="D110" s="47" t="s">
        <v>80</v>
      </c>
      <c r="E110" s="47" t="s">
        <v>63</v>
      </c>
      <c r="F110" s="47" t="s">
        <v>380</v>
      </c>
      <c r="G110" s="47"/>
      <c r="H110" s="47" t="s">
        <v>1476</v>
      </c>
      <c r="I110" s="48">
        <v>43756</v>
      </c>
      <c r="J110" s="47" t="s">
        <v>55</v>
      </c>
    </row>
    <row r="111" spans="1:10" x14ac:dyDescent="0.3">
      <c r="A111" s="47" t="s">
        <v>5</v>
      </c>
      <c r="B111" s="47" t="s">
        <v>6</v>
      </c>
      <c r="C111" s="47" t="s">
        <v>1114</v>
      </c>
      <c r="D111" s="47" t="s">
        <v>1115</v>
      </c>
      <c r="E111" s="47" t="s">
        <v>7</v>
      </c>
      <c r="F111" s="47" t="s">
        <v>380</v>
      </c>
      <c r="G111" s="47"/>
      <c r="H111" s="47" t="s">
        <v>1116</v>
      </c>
      <c r="I111" s="48">
        <v>43759</v>
      </c>
      <c r="J111" s="47" t="s">
        <v>55</v>
      </c>
    </row>
    <row r="112" spans="1:10" x14ac:dyDescent="0.3">
      <c r="A112" s="47" t="s">
        <v>11</v>
      </c>
      <c r="B112" s="47" t="s">
        <v>12</v>
      </c>
      <c r="C112" s="47" t="s">
        <v>176</v>
      </c>
      <c r="D112" s="47" t="s">
        <v>177</v>
      </c>
      <c r="E112" s="47" t="s">
        <v>24</v>
      </c>
      <c r="F112" s="47" t="s">
        <v>380</v>
      </c>
      <c r="G112" s="47"/>
      <c r="H112" s="47" t="s">
        <v>681</v>
      </c>
      <c r="I112" s="48">
        <v>43759</v>
      </c>
      <c r="J112" s="47" t="s">
        <v>55</v>
      </c>
    </row>
    <row r="113" spans="1:10" x14ac:dyDescent="0.3">
      <c r="A113" s="47" t="s">
        <v>11</v>
      </c>
      <c r="B113" s="47" t="s">
        <v>12</v>
      </c>
      <c r="C113" s="47" t="s">
        <v>1348</v>
      </c>
      <c r="D113" s="47" t="s">
        <v>1349</v>
      </c>
      <c r="E113" s="47" t="s">
        <v>24</v>
      </c>
      <c r="F113" s="47" t="s">
        <v>380</v>
      </c>
      <c r="G113" s="47"/>
      <c r="H113" s="47" t="s">
        <v>1350</v>
      </c>
      <c r="I113" s="48">
        <v>43759</v>
      </c>
      <c r="J113" s="47" t="s">
        <v>55</v>
      </c>
    </row>
    <row r="114" spans="1:10" x14ac:dyDescent="0.3">
      <c r="A114" s="47" t="s">
        <v>11</v>
      </c>
      <c r="B114" s="47" t="s">
        <v>12</v>
      </c>
      <c r="C114" s="47" t="s">
        <v>1009</v>
      </c>
      <c r="D114" s="47" t="s">
        <v>1010</v>
      </c>
      <c r="E114" s="47" t="s">
        <v>89</v>
      </c>
      <c r="F114" s="47" t="s">
        <v>380</v>
      </c>
      <c r="G114" s="47"/>
      <c r="H114" s="47" t="s">
        <v>1011</v>
      </c>
      <c r="I114" s="48">
        <v>43759</v>
      </c>
      <c r="J114" s="47" t="s">
        <v>55</v>
      </c>
    </row>
    <row r="115" spans="1:10" x14ac:dyDescent="0.3">
      <c r="A115" s="47" t="s">
        <v>5</v>
      </c>
      <c r="B115" s="47" t="s">
        <v>6</v>
      </c>
      <c r="C115" s="47" t="s">
        <v>1129</v>
      </c>
      <c r="D115" s="47" t="s">
        <v>1130</v>
      </c>
      <c r="E115" s="47" t="s">
        <v>7</v>
      </c>
      <c r="F115" s="47" t="s">
        <v>380</v>
      </c>
      <c r="G115" s="47"/>
      <c r="H115" s="47" t="s">
        <v>1131</v>
      </c>
      <c r="I115" s="48">
        <v>43759</v>
      </c>
      <c r="J115" s="47" t="s">
        <v>55</v>
      </c>
    </row>
    <row r="116" spans="1:10" x14ac:dyDescent="0.3">
      <c r="A116" s="47" t="s">
        <v>14</v>
      </c>
      <c r="B116" s="47" t="s">
        <v>58</v>
      </c>
      <c r="C116" s="47" t="s">
        <v>814</v>
      </c>
      <c r="D116" s="47" t="s">
        <v>815</v>
      </c>
      <c r="E116" s="47" t="s">
        <v>86</v>
      </c>
      <c r="F116" s="47" t="s">
        <v>382</v>
      </c>
      <c r="G116" s="49">
        <v>43448</v>
      </c>
      <c r="H116" s="47" t="s">
        <v>817</v>
      </c>
      <c r="I116" s="48">
        <v>43760</v>
      </c>
      <c r="J116" s="47" t="s">
        <v>55</v>
      </c>
    </row>
    <row r="117" spans="1:10" x14ac:dyDescent="0.3">
      <c r="A117" s="47" t="s">
        <v>8</v>
      </c>
      <c r="B117" s="47" t="s">
        <v>9</v>
      </c>
      <c r="C117" s="47" t="s">
        <v>756</v>
      </c>
      <c r="D117" s="47" t="s">
        <v>757</v>
      </c>
      <c r="E117" s="47" t="s">
        <v>10</v>
      </c>
      <c r="F117" s="47" t="s">
        <v>382</v>
      </c>
      <c r="G117" s="49">
        <v>43448</v>
      </c>
      <c r="H117" s="47" t="s">
        <v>758</v>
      </c>
      <c r="I117" s="48">
        <v>43760</v>
      </c>
      <c r="J117" s="47" t="s">
        <v>55</v>
      </c>
    </row>
    <row r="118" spans="1:10" x14ac:dyDescent="0.3">
      <c r="A118" s="47" t="s">
        <v>5</v>
      </c>
      <c r="B118" s="47" t="s">
        <v>6</v>
      </c>
      <c r="C118" s="47" t="s">
        <v>716</v>
      </c>
      <c r="D118" s="47" t="s">
        <v>2193</v>
      </c>
      <c r="E118" s="47" t="s">
        <v>25</v>
      </c>
      <c r="F118" s="47" t="s">
        <v>382</v>
      </c>
      <c r="G118" s="49">
        <v>43448</v>
      </c>
      <c r="H118" s="47" t="s">
        <v>717</v>
      </c>
      <c r="I118" s="48">
        <v>43760</v>
      </c>
      <c r="J118" s="47" t="s">
        <v>55</v>
      </c>
    </row>
    <row r="119" spans="1:10" x14ac:dyDescent="0.3">
      <c r="A119" s="47" t="s">
        <v>15</v>
      </c>
      <c r="B119" s="47" t="s">
        <v>59</v>
      </c>
      <c r="C119" s="47" t="s">
        <v>709</v>
      </c>
      <c r="D119" s="47" t="s">
        <v>710</v>
      </c>
      <c r="E119" s="47" t="s">
        <v>68</v>
      </c>
      <c r="F119" s="47" t="s">
        <v>382</v>
      </c>
      <c r="G119" s="49">
        <v>43448</v>
      </c>
      <c r="H119" s="47" t="s">
        <v>711</v>
      </c>
      <c r="I119" s="48">
        <v>43760</v>
      </c>
      <c r="J119" s="47" t="s">
        <v>55</v>
      </c>
    </row>
    <row r="120" spans="1:10" x14ac:dyDescent="0.3">
      <c r="A120" s="47" t="s">
        <v>8</v>
      </c>
      <c r="B120" s="47" t="s">
        <v>9</v>
      </c>
      <c r="C120" s="47" t="s">
        <v>4014</v>
      </c>
      <c r="D120" s="47" t="s">
        <v>4015</v>
      </c>
      <c r="E120" s="47" t="s">
        <v>21</v>
      </c>
      <c r="F120" s="47" t="s">
        <v>380</v>
      </c>
      <c r="G120" s="47"/>
      <c r="H120" s="47" t="s">
        <v>643</v>
      </c>
      <c r="I120" s="48">
        <v>43760</v>
      </c>
      <c r="J120" s="47" t="s">
        <v>55</v>
      </c>
    </row>
    <row r="121" spans="1:10" x14ac:dyDescent="0.3">
      <c r="A121" s="47" t="s">
        <v>14</v>
      </c>
      <c r="B121" s="47" t="s">
        <v>58</v>
      </c>
      <c r="C121" s="47" t="s">
        <v>791</v>
      </c>
      <c r="D121" s="47" t="s">
        <v>792</v>
      </c>
      <c r="E121" s="47" t="s">
        <v>87</v>
      </c>
      <c r="F121" s="47" t="s">
        <v>382</v>
      </c>
      <c r="G121" s="49">
        <v>43448</v>
      </c>
      <c r="H121" s="47" t="s">
        <v>793</v>
      </c>
      <c r="I121" s="48">
        <v>43760</v>
      </c>
      <c r="J121" s="47" t="s">
        <v>55</v>
      </c>
    </row>
    <row r="122" spans="1:10" x14ac:dyDescent="0.3">
      <c r="A122" s="47" t="s">
        <v>14</v>
      </c>
      <c r="B122" s="47" t="s">
        <v>58</v>
      </c>
      <c r="C122" s="47" t="s">
        <v>1437</v>
      </c>
      <c r="D122" s="47" t="s">
        <v>1438</v>
      </c>
      <c r="E122" s="47" t="s">
        <v>92</v>
      </c>
      <c r="F122" s="47" t="s">
        <v>382</v>
      </c>
      <c r="G122" s="49">
        <v>43084</v>
      </c>
      <c r="H122" s="47" t="s">
        <v>1439</v>
      </c>
      <c r="I122" s="48">
        <v>43760</v>
      </c>
      <c r="J122" s="47" t="s">
        <v>55</v>
      </c>
    </row>
    <row r="123" spans="1:10" x14ac:dyDescent="0.3">
      <c r="A123" s="47" t="s">
        <v>8</v>
      </c>
      <c r="B123" s="47" t="s">
        <v>9</v>
      </c>
      <c r="C123" s="47" t="s">
        <v>515</v>
      </c>
      <c r="D123" s="47" t="s">
        <v>2138</v>
      </c>
      <c r="E123" s="47" t="s">
        <v>21</v>
      </c>
      <c r="F123" s="47" t="s">
        <v>380</v>
      </c>
      <c r="G123" s="47"/>
      <c r="H123" s="47" t="s">
        <v>643</v>
      </c>
      <c r="I123" s="48">
        <v>43760</v>
      </c>
      <c r="J123" s="47" t="s">
        <v>55</v>
      </c>
    </row>
    <row r="124" spans="1:10" x14ac:dyDescent="0.3">
      <c r="A124" s="47" t="s">
        <v>8</v>
      </c>
      <c r="B124" s="47" t="s">
        <v>9</v>
      </c>
      <c r="C124" s="47" t="s">
        <v>3982</v>
      </c>
      <c r="D124" s="47" t="s">
        <v>3983</v>
      </c>
      <c r="E124" s="47" t="s">
        <v>21</v>
      </c>
      <c r="F124" s="47" t="s">
        <v>380</v>
      </c>
      <c r="G124" s="47"/>
      <c r="H124" s="47" t="s">
        <v>643</v>
      </c>
      <c r="I124" s="48">
        <v>43760</v>
      </c>
      <c r="J124" s="47" t="s">
        <v>55</v>
      </c>
    </row>
    <row r="125" spans="1:10" x14ac:dyDescent="0.3">
      <c r="A125" s="47" t="s">
        <v>8</v>
      </c>
      <c r="B125" s="47" t="s">
        <v>9</v>
      </c>
      <c r="C125" s="47" t="s">
        <v>4008</v>
      </c>
      <c r="D125" s="47" t="s">
        <v>4009</v>
      </c>
      <c r="E125" s="47" t="s">
        <v>21</v>
      </c>
      <c r="F125" s="47" t="s">
        <v>380</v>
      </c>
      <c r="G125" s="47"/>
      <c r="H125" s="47" t="s">
        <v>643</v>
      </c>
      <c r="I125" s="48">
        <v>43760</v>
      </c>
      <c r="J125" s="47" t="s">
        <v>55</v>
      </c>
    </row>
    <row r="126" spans="1:10" x14ac:dyDescent="0.3">
      <c r="A126" s="47" t="s">
        <v>8</v>
      </c>
      <c r="B126" s="47" t="s">
        <v>9</v>
      </c>
      <c r="C126" s="47" t="s">
        <v>644</v>
      </c>
      <c r="D126" s="47" t="s">
        <v>645</v>
      </c>
      <c r="E126" s="47" t="s">
        <v>21</v>
      </c>
      <c r="F126" s="47" t="s">
        <v>380</v>
      </c>
      <c r="G126" s="47"/>
      <c r="H126" s="47" t="s">
        <v>643</v>
      </c>
      <c r="I126" s="48">
        <v>43760</v>
      </c>
      <c r="J126" s="47" t="s">
        <v>55</v>
      </c>
    </row>
    <row r="127" spans="1:10" x14ac:dyDescent="0.3">
      <c r="A127" s="47" t="s">
        <v>14</v>
      </c>
      <c r="B127" s="47" t="s">
        <v>58</v>
      </c>
      <c r="C127" s="47" t="s">
        <v>952</v>
      </c>
      <c r="D127" s="47" t="s">
        <v>179</v>
      </c>
      <c r="E127" s="47" t="s">
        <v>86</v>
      </c>
      <c r="F127" s="47" t="s">
        <v>380</v>
      </c>
      <c r="G127" s="47"/>
      <c r="H127" s="47" t="s">
        <v>953</v>
      </c>
      <c r="I127" s="48">
        <v>43761</v>
      </c>
      <c r="J127" s="47" t="s">
        <v>55</v>
      </c>
    </row>
    <row r="128" spans="1:10" x14ac:dyDescent="0.3">
      <c r="A128" s="47" t="s">
        <v>11</v>
      </c>
      <c r="B128" s="47" t="s">
        <v>12</v>
      </c>
      <c r="C128" s="47" t="s">
        <v>420</v>
      </c>
      <c r="D128" s="47" t="s">
        <v>421</v>
      </c>
      <c r="E128" s="47" t="s">
        <v>27</v>
      </c>
      <c r="F128" s="47" t="s">
        <v>380</v>
      </c>
      <c r="G128" s="47"/>
      <c r="H128" s="47" t="s">
        <v>1137</v>
      </c>
      <c r="I128" s="48">
        <v>43761</v>
      </c>
      <c r="J128" s="47" t="s">
        <v>55</v>
      </c>
    </row>
    <row r="129" spans="1:10" x14ac:dyDescent="0.3">
      <c r="A129" s="47" t="s">
        <v>15</v>
      </c>
      <c r="B129" s="47" t="s">
        <v>59</v>
      </c>
      <c r="C129" s="47" t="s">
        <v>830</v>
      </c>
      <c r="D129" s="47" t="s">
        <v>831</v>
      </c>
      <c r="E129" s="47" t="s">
        <v>16</v>
      </c>
      <c r="F129" s="47" t="s">
        <v>380</v>
      </c>
      <c r="G129" s="47"/>
      <c r="H129" s="47" t="s">
        <v>832</v>
      </c>
      <c r="I129" s="48">
        <v>43761</v>
      </c>
      <c r="J129" s="47" t="s">
        <v>55</v>
      </c>
    </row>
    <row r="130" spans="1:10" x14ac:dyDescent="0.3">
      <c r="A130" s="47" t="s">
        <v>15</v>
      </c>
      <c r="B130" s="47" t="s">
        <v>59</v>
      </c>
      <c r="C130" s="47" t="s">
        <v>398</v>
      </c>
      <c r="D130" s="47" t="s">
        <v>399</v>
      </c>
      <c r="E130" s="47" t="s">
        <v>95</v>
      </c>
      <c r="F130" s="47" t="s">
        <v>380</v>
      </c>
      <c r="G130" s="47"/>
      <c r="H130" s="47" t="s">
        <v>583</v>
      </c>
      <c r="I130" s="48">
        <v>43761</v>
      </c>
      <c r="J130" s="47" t="s">
        <v>55</v>
      </c>
    </row>
    <row r="131" spans="1:10" x14ac:dyDescent="0.3">
      <c r="A131" s="47" t="s">
        <v>15</v>
      </c>
      <c r="B131" s="47" t="s">
        <v>59</v>
      </c>
      <c r="C131" s="47" t="s">
        <v>840</v>
      </c>
      <c r="D131" s="47" t="s">
        <v>841</v>
      </c>
      <c r="E131" s="47" t="s">
        <v>16</v>
      </c>
      <c r="F131" s="47" t="s">
        <v>382</v>
      </c>
      <c r="G131" s="49">
        <v>43585</v>
      </c>
      <c r="H131" s="47" t="s">
        <v>842</v>
      </c>
      <c r="I131" s="48">
        <v>43761</v>
      </c>
      <c r="J131" s="47" t="s">
        <v>55</v>
      </c>
    </row>
    <row r="132" spans="1:10" x14ac:dyDescent="0.3">
      <c r="A132" s="47" t="s">
        <v>15</v>
      </c>
      <c r="B132" s="47" t="s">
        <v>59</v>
      </c>
      <c r="C132" s="47" t="s">
        <v>601</v>
      </c>
      <c r="D132" s="47" t="s">
        <v>602</v>
      </c>
      <c r="E132" s="47" t="s">
        <v>16</v>
      </c>
      <c r="F132" s="47" t="s">
        <v>380</v>
      </c>
      <c r="G132" s="47"/>
      <c r="H132" s="47" t="s">
        <v>603</v>
      </c>
      <c r="I132" s="48">
        <v>43761</v>
      </c>
      <c r="J132" s="47" t="s">
        <v>55</v>
      </c>
    </row>
    <row r="133" spans="1:10" x14ac:dyDescent="0.3">
      <c r="A133" s="47" t="s">
        <v>15</v>
      </c>
      <c r="B133" s="47" t="s">
        <v>59</v>
      </c>
      <c r="C133" s="47" t="s">
        <v>96</v>
      </c>
      <c r="D133" s="47" t="s">
        <v>180</v>
      </c>
      <c r="E133" s="47" t="s">
        <v>16</v>
      </c>
      <c r="F133" s="47" t="s">
        <v>380</v>
      </c>
      <c r="G133" s="47"/>
      <c r="H133" s="47" t="s">
        <v>809</v>
      </c>
      <c r="I133" s="48">
        <v>43761</v>
      </c>
      <c r="J133" s="47" t="s">
        <v>55</v>
      </c>
    </row>
    <row r="134" spans="1:10" x14ac:dyDescent="0.3">
      <c r="A134" s="47" t="s">
        <v>15</v>
      </c>
      <c r="B134" s="47" t="s">
        <v>59</v>
      </c>
      <c r="C134" s="47" t="s">
        <v>1067</v>
      </c>
      <c r="D134" s="47" t="s">
        <v>1068</v>
      </c>
      <c r="E134" s="47" t="s">
        <v>16</v>
      </c>
      <c r="F134" s="47" t="s">
        <v>380</v>
      </c>
      <c r="G134" s="47"/>
      <c r="H134" s="47" t="s">
        <v>1069</v>
      </c>
      <c r="I134" s="48">
        <v>43761</v>
      </c>
      <c r="J134" s="47" t="s">
        <v>55</v>
      </c>
    </row>
    <row r="135" spans="1:10" x14ac:dyDescent="0.3">
      <c r="A135" s="47" t="s">
        <v>8</v>
      </c>
      <c r="B135" s="47" t="s">
        <v>9</v>
      </c>
      <c r="C135" s="47" t="s">
        <v>1290</v>
      </c>
      <c r="D135" s="47" t="s">
        <v>1291</v>
      </c>
      <c r="E135" s="47" t="s">
        <v>20</v>
      </c>
      <c r="F135" s="47" t="s">
        <v>380</v>
      </c>
      <c r="G135" s="47"/>
      <c r="H135" s="47" t="s">
        <v>1292</v>
      </c>
      <c r="I135" s="48">
        <v>43762</v>
      </c>
      <c r="J135" s="47" t="s">
        <v>55</v>
      </c>
    </row>
    <row r="136" spans="1:10" x14ac:dyDescent="0.3">
      <c r="A136" s="47" t="s">
        <v>15</v>
      </c>
      <c r="B136" s="47" t="s">
        <v>59</v>
      </c>
      <c r="C136" s="47" t="s">
        <v>1152</v>
      </c>
      <c r="D136" s="47" t="s">
        <v>1153</v>
      </c>
      <c r="E136" s="47" t="s">
        <v>26</v>
      </c>
      <c r="F136" s="47" t="s">
        <v>382</v>
      </c>
      <c r="G136" s="49">
        <v>43329</v>
      </c>
      <c r="H136" s="47" t="s">
        <v>1154</v>
      </c>
      <c r="I136" s="48">
        <v>43762</v>
      </c>
      <c r="J136" s="47" t="s">
        <v>55</v>
      </c>
    </row>
    <row r="137" spans="1:10" x14ac:dyDescent="0.3">
      <c r="A137" s="47" t="s">
        <v>5</v>
      </c>
      <c r="B137" s="47" t="s">
        <v>6</v>
      </c>
      <c r="C137" s="47" t="s">
        <v>978</v>
      </c>
      <c r="D137" s="47" t="s">
        <v>979</v>
      </c>
      <c r="E137" s="47" t="s">
        <v>7</v>
      </c>
      <c r="F137" s="47" t="s">
        <v>382</v>
      </c>
      <c r="G137" s="49">
        <v>43609</v>
      </c>
      <c r="H137" s="47" t="s">
        <v>980</v>
      </c>
      <c r="I137" s="48">
        <v>43762</v>
      </c>
      <c r="J137" s="47" t="s">
        <v>55</v>
      </c>
    </row>
    <row r="138" spans="1:10" x14ac:dyDescent="0.3">
      <c r="A138" s="47" t="s">
        <v>15</v>
      </c>
      <c r="B138" s="47" t="s">
        <v>59</v>
      </c>
      <c r="C138" s="47" t="s">
        <v>604</v>
      </c>
      <c r="D138" s="47" t="s">
        <v>605</v>
      </c>
      <c r="E138" s="47" t="s">
        <v>171</v>
      </c>
      <c r="F138" s="47" t="s">
        <v>380</v>
      </c>
      <c r="G138" s="47"/>
      <c r="H138" s="47" t="s">
        <v>606</v>
      </c>
      <c r="I138" s="48">
        <v>43762</v>
      </c>
      <c r="J138" s="47" t="s">
        <v>55</v>
      </c>
    </row>
    <row r="139" spans="1:10" x14ac:dyDescent="0.3">
      <c r="A139" s="47" t="s">
        <v>8</v>
      </c>
      <c r="B139" s="47" t="s">
        <v>9</v>
      </c>
      <c r="C139" s="47" t="s">
        <v>277</v>
      </c>
      <c r="D139" s="47" t="s">
        <v>278</v>
      </c>
      <c r="E139" s="47" t="s">
        <v>85</v>
      </c>
      <c r="F139" s="47" t="s">
        <v>380</v>
      </c>
      <c r="G139" s="47"/>
      <c r="H139" s="47" t="s">
        <v>778</v>
      </c>
      <c r="I139" s="48">
        <v>43762</v>
      </c>
      <c r="J139" s="47" t="s">
        <v>55</v>
      </c>
    </row>
    <row r="140" spans="1:10" x14ac:dyDescent="0.3">
      <c r="A140" s="47" t="s">
        <v>18</v>
      </c>
      <c r="B140" s="47" t="s">
        <v>60</v>
      </c>
      <c r="C140" s="47" t="s">
        <v>964</v>
      </c>
      <c r="D140" s="47" t="s">
        <v>965</v>
      </c>
      <c r="E140" s="47" t="s">
        <v>91</v>
      </c>
      <c r="F140" s="47" t="s">
        <v>382</v>
      </c>
      <c r="G140" s="47"/>
      <c r="H140" s="47" t="s">
        <v>966</v>
      </c>
      <c r="I140" s="48">
        <v>43762</v>
      </c>
      <c r="J140" s="47" t="s">
        <v>55</v>
      </c>
    </row>
    <row r="141" spans="1:10" x14ac:dyDescent="0.3">
      <c r="A141" s="47" t="s">
        <v>5</v>
      </c>
      <c r="B141" s="47" t="s">
        <v>6</v>
      </c>
      <c r="C141" s="47" t="s">
        <v>452</v>
      </c>
      <c r="D141" s="47" t="s">
        <v>453</v>
      </c>
      <c r="E141" s="47" t="s">
        <v>25</v>
      </c>
      <c r="F141" s="47" t="s">
        <v>380</v>
      </c>
      <c r="G141" s="47"/>
      <c r="H141" s="47" t="s">
        <v>969</v>
      </c>
      <c r="I141" s="48">
        <v>43762</v>
      </c>
      <c r="J141" s="47" t="s">
        <v>55</v>
      </c>
    </row>
    <row r="142" spans="1:10" x14ac:dyDescent="0.3">
      <c r="A142" s="47" t="s">
        <v>5</v>
      </c>
      <c r="B142" s="47" t="s">
        <v>6</v>
      </c>
      <c r="C142" s="47" t="s">
        <v>730</v>
      </c>
      <c r="D142" s="47" t="s">
        <v>731</v>
      </c>
      <c r="E142" s="47" t="s">
        <v>25</v>
      </c>
      <c r="F142" s="47" t="s">
        <v>382</v>
      </c>
      <c r="G142" s="49">
        <v>43599</v>
      </c>
      <c r="H142" s="47" t="s">
        <v>732</v>
      </c>
      <c r="I142" s="48">
        <v>43762</v>
      </c>
      <c r="J142" s="47" t="s">
        <v>55</v>
      </c>
    </row>
    <row r="143" spans="1:10" x14ac:dyDescent="0.3">
      <c r="A143" s="47" t="s">
        <v>18</v>
      </c>
      <c r="B143" s="47" t="s">
        <v>60</v>
      </c>
      <c r="C143" s="47" t="s">
        <v>191</v>
      </c>
      <c r="D143" s="47" t="s">
        <v>192</v>
      </c>
      <c r="E143" s="47" t="s">
        <v>91</v>
      </c>
      <c r="F143" s="47" t="s">
        <v>380</v>
      </c>
      <c r="G143" s="47"/>
      <c r="H143" s="47" t="s">
        <v>923</v>
      </c>
      <c r="I143" s="48">
        <v>43762</v>
      </c>
      <c r="J143" s="47" t="s">
        <v>55</v>
      </c>
    </row>
    <row r="144" spans="1:10" x14ac:dyDescent="0.3">
      <c r="A144" s="47" t="s">
        <v>15</v>
      </c>
      <c r="B144" s="47" t="s">
        <v>59</v>
      </c>
      <c r="C144" s="47" t="s">
        <v>529</v>
      </c>
      <c r="D144" s="47" t="s">
        <v>264</v>
      </c>
      <c r="E144" s="47" t="s">
        <v>16</v>
      </c>
      <c r="F144" s="47" t="s">
        <v>380</v>
      </c>
      <c r="G144" s="47"/>
      <c r="H144" s="47" t="s">
        <v>994</v>
      </c>
      <c r="I144" s="48">
        <v>43762</v>
      </c>
      <c r="J144" s="47" t="s">
        <v>55</v>
      </c>
    </row>
    <row r="145" spans="1:10" x14ac:dyDescent="0.3">
      <c r="A145" s="47" t="s">
        <v>14</v>
      </c>
      <c r="B145" s="47" t="s">
        <v>58</v>
      </c>
      <c r="C145" s="47" t="s">
        <v>203</v>
      </c>
      <c r="D145" s="47" t="s">
        <v>204</v>
      </c>
      <c r="E145" s="47" t="s">
        <v>94</v>
      </c>
      <c r="F145" s="47" t="s">
        <v>380</v>
      </c>
      <c r="G145" s="47"/>
      <c r="H145" s="47" t="s">
        <v>1057</v>
      </c>
      <c r="I145" s="48">
        <v>43762</v>
      </c>
      <c r="J145" s="47" t="s">
        <v>55</v>
      </c>
    </row>
    <row r="146" spans="1:10" x14ac:dyDescent="0.3">
      <c r="A146" s="47" t="s">
        <v>56</v>
      </c>
      <c r="B146" s="47" t="s">
        <v>57</v>
      </c>
      <c r="C146" s="47" t="s">
        <v>215</v>
      </c>
      <c r="D146" s="47" t="s">
        <v>216</v>
      </c>
      <c r="E146" s="47" t="s">
        <v>115</v>
      </c>
      <c r="F146" s="47" t="s">
        <v>380</v>
      </c>
      <c r="G146" s="47"/>
      <c r="H146" s="47" t="s">
        <v>1118</v>
      </c>
      <c r="I146" s="48">
        <v>43762</v>
      </c>
      <c r="J146" s="47" t="s">
        <v>55</v>
      </c>
    </row>
    <row r="147" spans="1:10" x14ac:dyDescent="0.3">
      <c r="A147" s="47" t="s">
        <v>14</v>
      </c>
      <c r="B147" s="47" t="s">
        <v>58</v>
      </c>
      <c r="C147" s="47" t="s">
        <v>335</v>
      </c>
      <c r="D147" s="47" t="s">
        <v>336</v>
      </c>
      <c r="E147" s="47" t="s">
        <v>115</v>
      </c>
      <c r="F147" s="47" t="s">
        <v>380</v>
      </c>
      <c r="G147" s="47"/>
      <c r="H147" s="47" t="s">
        <v>1133</v>
      </c>
      <c r="I147" s="48">
        <v>43762</v>
      </c>
      <c r="J147" s="47" t="s">
        <v>55</v>
      </c>
    </row>
    <row r="148" spans="1:10" x14ac:dyDescent="0.3">
      <c r="A148" s="47" t="s">
        <v>5</v>
      </c>
      <c r="B148" s="47" t="s">
        <v>6</v>
      </c>
      <c r="C148" s="47" t="s">
        <v>467</v>
      </c>
      <c r="D148" s="47" t="s">
        <v>468</v>
      </c>
      <c r="E148" s="47" t="s">
        <v>7</v>
      </c>
      <c r="F148" s="47" t="s">
        <v>380</v>
      </c>
      <c r="G148" s="47"/>
      <c r="H148" s="47" t="s">
        <v>836</v>
      </c>
      <c r="I148" s="48">
        <v>43762</v>
      </c>
      <c r="J148" s="47" t="s">
        <v>55</v>
      </c>
    </row>
    <row r="149" spans="1:10" x14ac:dyDescent="0.3">
      <c r="A149" s="47" t="s">
        <v>5</v>
      </c>
      <c r="B149" s="47" t="s">
        <v>6</v>
      </c>
      <c r="C149" s="47" t="s">
        <v>672</v>
      </c>
      <c r="D149" s="47" t="s">
        <v>673</v>
      </c>
      <c r="E149" s="47" t="s">
        <v>7</v>
      </c>
      <c r="F149" s="47" t="s">
        <v>380</v>
      </c>
      <c r="G149" s="47"/>
      <c r="H149" s="47" t="s">
        <v>674</v>
      </c>
      <c r="I149" s="48">
        <v>43762</v>
      </c>
      <c r="J149" s="47" t="s">
        <v>55</v>
      </c>
    </row>
    <row r="150" spans="1:10" x14ac:dyDescent="0.3">
      <c r="A150" s="47" t="s">
        <v>5</v>
      </c>
      <c r="B150" s="47" t="s">
        <v>6</v>
      </c>
      <c r="C150" s="47" t="s">
        <v>874</v>
      </c>
      <c r="D150" s="47" t="s">
        <v>875</v>
      </c>
      <c r="E150" s="47" t="s">
        <v>7</v>
      </c>
      <c r="F150" s="47" t="s">
        <v>380</v>
      </c>
      <c r="G150" s="47"/>
      <c r="H150" s="47" t="s">
        <v>876</v>
      </c>
      <c r="I150" s="48">
        <v>43762</v>
      </c>
      <c r="J150" s="47" t="s">
        <v>55</v>
      </c>
    </row>
    <row r="151" spans="1:10" x14ac:dyDescent="0.3">
      <c r="A151" s="47" t="s">
        <v>15</v>
      </c>
      <c r="B151" s="47" t="s">
        <v>59</v>
      </c>
      <c r="C151" s="47" t="s">
        <v>434</v>
      </c>
      <c r="D151" s="47" t="s">
        <v>435</v>
      </c>
      <c r="E151" s="47" t="s">
        <v>16</v>
      </c>
      <c r="F151" s="47" t="s">
        <v>380</v>
      </c>
      <c r="G151" s="47"/>
      <c r="H151" s="47" t="s">
        <v>1274</v>
      </c>
      <c r="I151" s="48">
        <v>43762</v>
      </c>
      <c r="J151" s="47" t="s">
        <v>55</v>
      </c>
    </row>
    <row r="152" spans="1:10" x14ac:dyDescent="0.3">
      <c r="A152" s="47" t="s">
        <v>56</v>
      </c>
      <c r="B152" s="47" t="s">
        <v>57</v>
      </c>
      <c r="C152" s="47" t="s">
        <v>1472</v>
      </c>
      <c r="D152" s="47" t="s">
        <v>1473</v>
      </c>
      <c r="E152" s="47" t="s">
        <v>63</v>
      </c>
      <c r="F152" s="47" t="s">
        <v>380</v>
      </c>
      <c r="G152" s="47"/>
      <c r="H152" s="47" t="s">
        <v>1474</v>
      </c>
      <c r="I152" s="48">
        <v>43763</v>
      </c>
      <c r="J152" s="47" t="s">
        <v>55</v>
      </c>
    </row>
    <row r="153" spans="1:10" x14ac:dyDescent="0.3">
      <c r="A153" s="47" t="s">
        <v>56</v>
      </c>
      <c r="B153" s="47" t="s">
        <v>57</v>
      </c>
      <c r="C153" s="47" t="s">
        <v>127</v>
      </c>
      <c r="D153" s="47" t="s">
        <v>128</v>
      </c>
      <c r="E153" s="47" t="s">
        <v>63</v>
      </c>
      <c r="F153" s="47" t="s">
        <v>380</v>
      </c>
      <c r="G153" s="47"/>
      <c r="H153" s="47" t="s">
        <v>1535</v>
      </c>
      <c r="I153" s="48">
        <v>43763</v>
      </c>
      <c r="J153" s="47" t="s">
        <v>55</v>
      </c>
    </row>
    <row r="154" spans="1:10" x14ac:dyDescent="0.3">
      <c r="A154" s="47" t="s">
        <v>56</v>
      </c>
      <c r="B154" s="47" t="s">
        <v>57</v>
      </c>
      <c r="C154" s="47" t="s">
        <v>1567</v>
      </c>
      <c r="D154" s="47" t="s">
        <v>1568</v>
      </c>
      <c r="E154" s="47" t="s">
        <v>63</v>
      </c>
      <c r="F154" s="47" t="s">
        <v>380</v>
      </c>
      <c r="G154" s="47"/>
      <c r="H154" s="47" t="s">
        <v>1569</v>
      </c>
      <c r="I154" s="48">
        <v>43763</v>
      </c>
      <c r="J154" s="47" t="s">
        <v>55</v>
      </c>
    </row>
    <row r="155" spans="1:10" x14ac:dyDescent="0.3">
      <c r="A155" s="47" t="s">
        <v>18</v>
      </c>
      <c r="B155" s="47" t="s">
        <v>60</v>
      </c>
      <c r="C155" s="47" t="s">
        <v>904</v>
      </c>
      <c r="D155" s="47" t="s">
        <v>4026</v>
      </c>
      <c r="E155" s="47" t="s">
        <v>91</v>
      </c>
      <c r="F155" s="47" t="s">
        <v>380</v>
      </c>
      <c r="G155" s="47"/>
      <c r="H155" s="47" t="s">
        <v>905</v>
      </c>
      <c r="I155" s="48">
        <v>43763</v>
      </c>
      <c r="J155" s="47" t="s">
        <v>55</v>
      </c>
    </row>
    <row r="156" spans="1:10" x14ac:dyDescent="0.3">
      <c r="A156" s="47" t="s">
        <v>56</v>
      </c>
      <c r="B156" s="47" t="s">
        <v>57</v>
      </c>
      <c r="C156" s="47" t="s">
        <v>76</v>
      </c>
      <c r="D156" s="47" t="s">
        <v>77</v>
      </c>
      <c r="E156" s="47" t="s">
        <v>63</v>
      </c>
      <c r="F156" s="47" t="s">
        <v>380</v>
      </c>
      <c r="G156" s="47"/>
      <c r="H156" s="47" t="s">
        <v>1444</v>
      </c>
      <c r="I156" s="48">
        <v>43763</v>
      </c>
      <c r="J156" s="47" t="s">
        <v>55</v>
      </c>
    </row>
    <row r="157" spans="1:10" x14ac:dyDescent="0.3">
      <c r="A157" s="47" t="s">
        <v>56</v>
      </c>
      <c r="B157" s="47" t="s">
        <v>57</v>
      </c>
      <c r="C157" s="47" t="s">
        <v>129</v>
      </c>
      <c r="D157" s="47" t="s">
        <v>130</v>
      </c>
      <c r="E157" s="47" t="s">
        <v>63</v>
      </c>
      <c r="F157" s="47" t="s">
        <v>380</v>
      </c>
      <c r="G157" s="47"/>
      <c r="H157" s="47" t="s">
        <v>1560</v>
      </c>
      <c r="I157" s="48">
        <v>43763</v>
      </c>
      <c r="J157" s="47" t="s">
        <v>55</v>
      </c>
    </row>
    <row r="158" spans="1:10" x14ac:dyDescent="0.3">
      <c r="A158" s="47" t="s">
        <v>56</v>
      </c>
      <c r="B158" s="47" t="s">
        <v>57</v>
      </c>
      <c r="C158" s="47" t="s">
        <v>162</v>
      </c>
      <c r="D158" s="47" t="s">
        <v>163</v>
      </c>
      <c r="E158" s="47" t="s">
        <v>63</v>
      </c>
      <c r="F158" s="47" t="s">
        <v>380</v>
      </c>
      <c r="G158" s="47"/>
      <c r="H158" s="47" t="s">
        <v>1555</v>
      </c>
      <c r="I158" s="48">
        <v>43763</v>
      </c>
      <c r="J158" s="47" t="s">
        <v>55</v>
      </c>
    </row>
    <row r="159" spans="1:10" x14ac:dyDescent="0.3">
      <c r="A159" s="47" t="s">
        <v>56</v>
      </c>
      <c r="B159" s="47" t="s">
        <v>57</v>
      </c>
      <c r="C159" s="47" t="s">
        <v>1552</v>
      </c>
      <c r="D159" s="47" t="s">
        <v>1553</v>
      </c>
      <c r="E159" s="47" t="s">
        <v>63</v>
      </c>
      <c r="F159" s="47" t="s">
        <v>380</v>
      </c>
      <c r="G159" s="47"/>
      <c r="H159" s="47" t="s">
        <v>1554</v>
      </c>
      <c r="I159" s="48">
        <v>43763</v>
      </c>
      <c r="J159" s="47" t="s">
        <v>55</v>
      </c>
    </row>
    <row r="160" spans="1:10" x14ac:dyDescent="0.3">
      <c r="A160" s="47" t="s">
        <v>14</v>
      </c>
      <c r="B160" s="47" t="s">
        <v>58</v>
      </c>
      <c r="C160" s="47" t="s">
        <v>804</v>
      </c>
      <c r="D160" s="47" t="s">
        <v>805</v>
      </c>
      <c r="E160" s="47" t="s">
        <v>115</v>
      </c>
      <c r="F160" s="47" t="s">
        <v>382</v>
      </c>
      <c r="G160" s="49">
        <v>42815</v>
      </c>
      <c r="H160" s="47" t="s">
        <v>806</v>
      </c>
      <c r="I160" s="48">
        <v>43763</v>
      </c>
      <c r="J160" s="47" t="s">
        <v>55</v>
      </c>
    </row>
    <row r="161" spans="1:10" x14ac:dyDescent="0.3">
      <c r="A161" s="47" t="s">
        <v>56</v>
      </c>
      <c r="B161" s="47" t="s">
        <v>57</v>
      </c>
      <c r="C161" s="47" t="s">
        <v>3600</v>
      </c>
      <c r="D161" s="47" t="s">
        <v>3601</v>
      </c>
      <c r="E161" s="47" t="s">
        <v>19</v>
      </c>
      <c r="F161" s="47" t="s">
        <v>380</v>
      </c>
      <c r="G161" s="47"/>
      <c r="H161" s="47" t="s">
        <v>4118</v>
      </c>
      <c r="I161" s="48">
        <v>43766</v>
      </c>
      <c r="J161" s="47" t="s">
        <v>55</v>
      </c>
    </row>
    <row r="162" spans="1:10" x14ac:dyDescent="0.3">
      <c r="A162" s="47" t="s">
        <v>8</v>
      </c>
      <c r="B162" s="47" t="s">
        <v>9</v>
      </c>
      <c r="C162" s="47" t="s">
        <v>522</v>
      </c>
      <c r="D162" s="47" t="s">
        <v>523</v>
      </c>
      <c r="E162" s="47" t="s">
        <v>108</v>
      </c>
      <c r="F162" s="47" t="s">
        <v>382</v>
      </c>
      <c r="G162" s="49">
        <v>43830</v>
      </c>
      <c r="H162" s="47" t="s">
        <v>1188</v>
      </c>
      <c r="I162" s="48">
        <v>43766</v>
      </c>
      <c r="J162" s="47" t="s">
        <v>55</v>
      </c>
    </row>
    <row r="163" spans="1:10" x14ac:dyDescent="0.3">
      <c r="A163" s="47" t="s">
        <v>5</v>
      </c>
      <c r="B163" s="47" t="s">
        <v>6</v>
      </c>
      <c r="C163" s="47" t="s">
        <v>400</v>
      </c>
      <c r="D163" s="47" t="s">
        <v>401</v>
      </c>
      <c r="E163" s="47" t="s">
        <v>25</v>
      </c>
      <c r="F163" s="47" t="s">
        <v>380</v>
      </c>
      <c r="G163" s="47"/>
      <c r="H163" s="47" t="s">
        <v>592</v>
      </c>
      <c r="I163" s="48">
        <v>43767</v>
      </c>
      <c r="J163" s="47" t="s">
        <v>55</v>
      </c>
    </row>
    <row r="164" spans="1:10" x14ac:dyDescent="0.3">
      <c r="A164" s="47" t="s">
        <v>11</v>
      </c>
      <c r="B164" s="47" t="s">
        <v>12</v>
      </c>
      <c r="C164" s="47" t="s">
        <v>268</v>
      </c>
      <c r="D164" s="47" t="s">
        <v>269</v>
      </c>
      <c r="E164" s="47" t="s">
        <v>13</v>
      </c>
      <c r="F164" s="47" t="s">
        <v>382</v>
      </c>
      <c r="G164" s="49">
        <v>43403</v>
      </c>
      <c r="H164" s="47" t="s">
        <v>695</v>
      </c>
      <c r="I164" s="48">
        <v>43767</v>
      </c>
      <c r="J164" s="47" t="s">
        <v>55</v>
      </c>
    </row>
    <row r="165" spans="1:10" x14ac:dyDescent="0.3">
      <c r="A165" s="47" t="s">
        <v>15</v>
      </c>
      <c r="B165" s="47" t="s">
        <v>59</v>
      </c>
      <c r="C165" s="47" t="s">
        <v>939</v>
      </c>
      <c r="D165" s="47" t="s">
        <v>940</v>
      </c>
      <c r="E165" s="47" t="s">
        <v>93</v>
      </c>
      <c r="F165" s="47" t="s">
        <v>380</v>
      </c>
      <c r="G165" s="47"/>
      <c r="H165" s="47" t="s">
        <v>941</v>
      </c>
      <c r="I165" s="48">
        <v>43767</v>
      </c>
      <c r="J165" s="47" t="s">
        <v>55</v>
      </c>
    </row>
    <row r="166" spans="1:10" x14ac:dyDescent="0.3">
      <c r="A166" s="47" t="s">
        <v>11</v>
      </c>
      <c r="B166" s="47" t="s">
        <v>12</v>
      </c>
      <c r="C166" s="47" t="s">
        <v>760</v>
      </c>
      <c r="D166" s="47" t="s">
        <v>548</v>
      </c>
      <c r="E166" s="47" t="s">
        <v>24</v>
      </c>
      <c r="F166" s="47" t="s">
        <v>380</v>
      </c>
      <c r="G166" s="47"/>
      <c r="H166" s="47" t="s">
        <v>761</v>
      </c>
      <c r="I166" s="48">
        <v>43767</v>
      </c>
      <c r="J166" s="47" t="s">
        <v>55</v>
      </c>
    </row>
    <row r="167" spans="1:10" x14ac:dyDescent="0.3">
      <c r="A167" s="47" t="s">
        <v>18</v>
      </c>
      <c r="B167" s="47" t="s">
        <v>60</v>
      </c>
      <c r="C167" s="47" t="s">
        <v>98</v>
      </c>
      <c r="D167" s="47" t="s">
        <v>2734</v>
      </c>
      <c r="E167" s="47" t="s">
        <v>36</v>
      </c>
      <c r="F167" s="47" t="s">
        <v>380</v>
      </c>
      <c r="G167" s="47"/>
      <c r="H167" s="47" t="s">
        <v>1280</v>
      </c>
      <c r="I167" s="48">
        <v>43768</v>
      </c>
      <c r="J167" s="47" t="s">
        <v>55</v>
      </c>
    </row>
    <row r="168" spans="1:10" x14ac:dyDescent="0.3">
      <c r="A168" s="47" t="s">
        <v>5</v>
      </c>
      <c r="B168" s="47" t="s">
        <v>6</v>
      </c>
      <c r="C168" s="47" t="s">
        <v>665</v>
      </c>
      <c r="D168" s="47" t="s">
        <v>666</v>
      </c>
      <c r="E168" s="47" t="s">
        <v>25</v>
      </c>
      <c r="F168" s="47" t="s">
        <v>380</v>
      </c>
      <c r="G168" s="47"/>
      <c r="H168" s="47" t="s">
        <v>667</v>
      </c>
      <c r="I168" s="48">
        <v>43768</v>
      </c>
      <c r="J168" s="47" t="s">
        <v>55</v>
      </c>
    </row>
    <row r="169" spans="1:10" x14ac:dyDescent="0.3">
      <c r="A169" s="47" t="s">
        <v>5</v>
      </c>
      <c r="B169" s="47" t="s">
        <v>6</v>
      </c>
      <c r="C169" s="47" t="s">
        <v>665</v>
      </c>
      <c r="D169" s="47" t="s">
        <v>666</v>
      </c>
      <c r="E169" s="47" t="s">
        <v>25</v>
      </c>
      <c r="F169" s="47" t="s">
        <v>380</v>
      </c>
      <c r="G169" s="47"/>
      <c r="H169" s="47" t="s">
        <v>664</v>
      </c>
      <c r="I169" s="48">
        <v>43768</v>
      </c>
      <c r="J169" s="47" t="s">
        <v>55</v>
      </c>
    </row>
    <row r="170" spans="1:10" x14ac:dyDescent="0.3">
      <c r="A170" s="47" t="s">
        <v>5</v>
      </c>
      <c r="B170" s="47" t="s">
        <v>6</v>
      </c>
      <c r="C170" s="47" t="s">
        <v>3984</v>
      </c>
      <c r="D170" s="47" t="s">
        <v>3985</v>
      </c>
      <c r="E170" s="47" t="s">
        <v>25</v>
      </c>
      <c r="F170" s="47" t="s">
        <v>380</v>
      </c>
      <c r="G170" s="47"/>
      <c r="H170" s="47" t="s">
        <v>667</v>
      </c>
      <c r="I170" s="48">
        <v>43768</v>
      </c>
      <c r="J170" s="47" t="s">
        <v>55</v>
      </c>
    </row>
    <row r="171" spans="1:10" x14ac:dyDescent="0.3">
      <c r="A171" s="47" t="s">
        <v>5</v>
      </c>
      <c r="B171" s="47" t="s">
        <v>6</v>
      </c>
      <c r="C171" s="47" t="s">
        <v>3986</v>
      </c>
      <c r="D171" s="47" t="s">
        <v>3987</v>
      </c>
      <c r="E171" s="47" t="s">
        <v>25</v>
      </c>
      <c r="F171" s="47" t="s">
        <v>380</v>
      </c>
      <c r="G171" s="47"/>
      <c r="H171" s="47" t="s">
        <v>667</v>
      </c>
      <c r="I171" s="48">
        <v>43768</v>
      </c>
      <c r="J171" s="47" t="s">
        <v>55</v>
      </c>
    </row>
    <row r="172" spans="1:10" x14ac:dyDescent="0.3">
      <c r="A172" s="47" t="s">
        <v>5</v>
      </c>
      <c r="B172" s="47" t="s">
        <v>6</v>
      </c>
      <c r="C172" s="47" t="s">
        <v>662</v>
      </c>
      <c r="D172" s="47" t="s">
        <v>663</v>
      </c>
      <c r="E172" s="47" t="s">
        <v>25</v>
      </c>
      <c r="F172" s="47" t="s">
        <v>380</v>
      </c>
      <c r="G172" s="47"/>
      <c r="H172" s="47" t="s">
        <v>664</v>
      </c>
      <c r="I172" s="48">
        <v>43768</v>
      </c>
      <c r="J172" s="47" t="s">
        <v>55</v>
      </c>
    </row>
    <row r="173" spans="1:10" x14ac:dyDescent="0.3">
      <c r="A173" s="47" t="s">
        <v>5</v>
      </c>
      <c r="B173" s="47" t="s">
        <v>6</v>
      </c>
      <c r="C173" s="47" t="s">
        <v>662</v>
      </c>
      <c r="D173" s="47" t="s">
        <v>663</v>
      </c>
      <c r="E173" s="47" t="s">
        <v>25</v>
      </c>
      <c r="F173" s="47" t="s">
        <v>380</v>
      </c>
      <c r="G173" s="47"/>
      <c r="H173" s="47" t="s">
        <v>667</v>
      </c>
      <c r="I173" s="48">
        <v>43768</v>
      </c>
      <c r="J173" s="47" t="s">
        <v>55</v>
      </c>
    </row>
    <row r="174" spans="1:10" x14ac:dyDescent="0.3">
      <c r="A174" s="47" t="s">
        <v>5</v>
      </c>
      <c r="B174" s="47" t="s">
        <v>6</v>
      </c>
      <c r="C174" s="47" t="s">
        <v>3988</v>
      </c>
      <c r="D174" s="47" t="s">
        <v>3989</v>
      </c>
      <c r="E174" s="47" t="s">
        <v>25</v>
      </c>
      <c r="F174" s="47" t="s">
        <v>380</v>
      </c>
      <c r="G174" s="47"/>
      <c r="H174" s="47" t="s">
        <v>667</v>
      </c>
      <c r="I174" s="48">
        <v>43768</v>
      </c>
      <c r="J174" s="47" t="s">
        <v>55</v>
      </c>
    </row>
    <row r="175" spans="1:10" x14ac:dyDescent="0.3">
      <c r="A175" s="47" t="s">
        <v>5</v>
      </c>
      <c r="B175" s="47" t="s">
        <v>6</v>
      </c>
      <c r="C175" s="47" t="s">
        <v>3990</v>
      </c>
      <c r="D175" s="47" t="s">
        <v>3991</v>
      </c>
      <c r="E175" s="47" t="s">
        <v>25</v>
      </c>
      <c r="F175" s="47" t="s">
        <v>380</v>
      </c>
      <c r="G175" s="47"/>
      <c r="H175" s="47" t="s">
        <v>664</v>
      </c>
      <c r="I175" s="48">
        <v>43768</v>
      </c>
      <c r="J175" s="47" t="s">
        <v>55</v>
      </c>
    </row>
    <row r="176" spans="1:10" x14ac:dyDescent="0.3">
      <c r="A176" s="47" t="s">
        <v>14</v>
      </c>
      <c r="B176" s="47" t="s">
        <v>58</v>
      </c>
      <c r="C176" s="47" t="s">
        <v>326</v>
      </c>
      <c r="D176" s="47" t="s">
        <v>327</v>
      </c>
      <c r="E176" s="47" t="s">
        <v>86</v>
      </c>
      <c r="F176" s="47" t="s">
        <v>380</v>
      </c>
      <c r="G176" s="47"/>
      <c r="H176" s="47" t="s">
        <v>1065</v>
      </c>
      <c r="I176" s="48">
        <v>43769</v>
      </c>
      <c r="J176" s="47" t="s">
        <v>55</v>
      </c>
    </row>
    <row r="177" spans="1:10" x14ac:dyDescent="0.3">
      <c r="A177" s="47" t="s">
        <v>2</v>
      </c>
      <c r="B177" s="47" t="s">
        <v>3</v>
      </c>
      <c r="C177" s="47" t="s">
        <v>1412</v>
      </c>
      <c r="D177" s="47" t="s">
        <v>1413</v>
      </c>
      <c r="E177" s="47" t="s">
        <v>4</v>
      </c>
      <c r="F177" s="47" t="s">
        <v>380</v>
      </c>
      <c r="G177" s="47"/>
      <c r="H177" s="47" t="s">
        <v>1414</v>
      </c>
      <c r="I177" s="48">
        <v>43769</v>
      </c>
      <c r="J177" s="47" t="s">
        <v>55</v>
      </c>
    </row>
    <row r="178" spans="1:10" x14ac:dyDescent="0.3">
      <c r="A178" s="47" t="s">
        <v>2</v>
      </c>
      <c r="B178" s="47" t="s">
        <v>3</v>
      </c>
      <c r="C178" s="47" t="s">
        <v>1418</v>
      </c>
      <c r="D178" s="47" t="s">
        <v>1419</v>
      </c>
      <c r="E178" s="47" t="s">
        <v>365</v>
      </c>
      <c r="F178" s="47" t="s">
        <v>380</v>
      </c>
      <c r="G178" s="47"/>
      <c r="H178" s="47" t="s">
        <v>1420</v>
      </c>
      <c r="I178" s="48">
        <v>43769</v>
      </c>
      <c r="J178" s="47" t="s">
        <v>55</v>
      </c>
    </row>
    <row r="179" spans="1:10" x14ac:dyDescent="0.3">
      <c r="A179" s="47" t="s">
        <v>14</v>
      </c>
      <c r="B179" s="47" t="s">
        <v>58</v>
      </c>
      <c r="C179" s="47" t="s">
        <v>4422</v>
      </c>
      <c r="D179" s="47" t="s">
        <v>4423</v>
      </c>
      <c r="E179" s="47" t="s">
        <v>86</v>
      </c>
      <c r="F179" s="47" t="s">
        <v>382</v>
      </c>
      <c r="G179" s="49">
        <v>43738</v>
      </c>
      <c r="H179" s="47" t="s">
        <v>4424</v>
      </c>
      <c r="I179" s="48">
        <v>43769</v>
      </c>
      <c r="J179" s="47" t="s">
        <v>55</v>
      </c>
    </row>
    <row r="180" spans="1:10" x14ac:dyDescent="0.3">
      <c r="A180" s="47" t="s">
        <v>14</v>
      </c>
      <c r="B180" s="47" t="s">
        <v>58</v>
      </c>
      <c r="C180" s="47" t="s">
        <v>1139</v>
      </c>
      <c r="D180" s="47" t="s">
        <v>1140</v>
      </c>
      <c r="E180" s="47" t="s">
        <v>115</v>
      </c>
      <c r="F180" s="47" t="s">
        <v>380</v>
      </c>
      <c r="G180" s="47"/>
      <c r="H180" s="47" t="s">
        <v>1141</v>
      </c>
      <c r="I180" s="48">
        <v>43769</v>
      </c>
      <c r="J180" s="47" t="s">
        <v>55</v>
      </c>
    </row>
    <row r="181" spans="1:10" x14ac:dyDescent="0.3">
      <c r="A181" s="47" t="s">
        <v>15</v>
      </c>
      <c r="B181" s="47" t="s">
        <v>59</v>
      </c>
      <c r="C181" s="47" t="s">
        <v>1231</v>
      </c>
      <c r="D181" s="47" t="s">
        <v>1232</v>
      </c>
      <c r="E181" s="47" t="s">
        <v>16</v>
      </c>
      <c r="F181" s="47" t="s">
        <v>382</v>
      </c>
      <c r="G181" s="49">
        <v>43264</v>
      </c>
      <c r="H181" s="47" t="s">
        <v>1233</v>
      </c>
      <c r="I181" s="48">
        <v>43769</v>
      </c>
      <c r="J181" s="47" t="s">
        <v>55</v>
      </c>
    </row>
    <row r="182" spans="1:10" x14ac:dyDescent="0.3">
      <c r="A182" s="47" t="s">
        <v>2</v>
      </c>
      <c r="B182" s="47" t="s">
        <v>3</v>
      </c>
      <c r="C182" s="47" t="s">
        <v>360</v>
      </c>
      <c r="D182" s="47" t="s">
        <v>361</v>
      </c>
      <c r="E182" s="47" t="s">
        <v>4</v>
      </c>
      <c r="F182" s="47" t="s">
        <v>380</v>
      </c>
      <c r="G182" s="47"/>
      <c r="H182" s="47" t="s">
        <v>1343</v>
      </c>
      <c r="I182" s="48">
        <v>43769</v>
      </c>
      <c r="J182" s="47" t="s">
        <v>55</v>
      </c>
    </row>
    <row r="183" spans="1:10" x14ac:dyDescent="0.3">
      <c r="A183" s="47" t="s">
        <v>14</v>
      </c>
      <c r="B183" s="47" t="s">
        <v>58</v>
      </c>
      <c r="C183" s="47" t="s">
        <v>742</v>
      </c>
      <c r="D183" s="47" t="s">
        <v>743</v>
      </c>
      <c r="E183" s="47" t="s">
        <v>135</v>
      </c>
      <c r="F183" s="47" t="s">
        <v>380</v>
      </c>
      <c r="G183" s="47"/>
      <c r="H183" s="47" t="s">
        <v>744</v>
      </c>
      <c r="I183" s="48">
        <v>43769</v>
      </c>
      <c r="J183" s="47" t="s">
        <v>55</v>
      </c>
    </row>
    <row r="184" spans="1:10" x14ac:dyDescent="0.3">
      <c r="A184" s="47" t="s">
        <v>2</v>
      </c>
      <c r="B184" s="47" t="s">
        <v>3</v>
      </c>
      <c r="C184" s="47" t="s">
        <v>1220</v>
      </c>
      <c r="D184" s="47" t="s">
        <v>116</v>
      </c>
      <c r="E184" s="47" t="s">
        <v>4</v>
      </c>
      <c r="F184" s="47" t="s">
        <v>380</v>
      </c>
      <c r="G184" s="47"/>
      <c r="H184" s="47" t="s">
        <v>1221</v>
      </c>
      <c r="I184" s="48">
        <v>43769</v>
      </c>
      <c r="J184" s="47" t="s">
        <v>55</v>
      </c>
    </row>
    <row r="185" spans="1:10" x14ac:dyDescent="0.3">
      <c r="A185" s="47" t="s">
        <v>18</v>
      </c>
      <c r="B185" s="47" t="s">
        <v>60</v>
      </c>
      <c r="C185" s="47" t="s">
        <v>1434</v>
      </c>
      <c r="D185" s="47" t="s">
        <v>1435</v>
      </c>
      <c r="E185" s="47" t="s">
        <v>19</v>
      </c>
      <c r="F185" s="47" t="s">
        <v>382</v>
      </c>
      <c r="G185" s="49">
        <v>43451</v>
      </c>
      <c r="H185" s="47" t="s">
        <v>1436</v>
      </c>
      <c r="I185" s="48">
        <v>43769</v>
      </c>
      <c r="J185" s="47" t="s">
        <v>55</v>
      </c>
    </row>
    <row r="186" spans="1:10" x14ac:dyDescent="0.3">
      <c r="A186" s="47" t="s">
        <v>18</v>
      </c>
      <c r="B186" s="47" t="s">
        <v>60</v>
      </c>
      <c r="C186" s="47" t="s">
        <v>1096</v>
      </c>
      <c r="D186" s="47" t="s">
        <v>1097</v>
      </c>
      <c r="E186" s="47" t="s">
        <v>19</v>
      </c>
      <c r="F186" s="47" t="s">
        <v>380</v>
      </c>
      <c r="G186" s="47"/>
      <c r="H186" s="47" t="s">
        <v>1098</v>
      </c>
      <c r="I186" s="48">
        <v>43770</v>
      </c>
      <c r="J186" s="47" t="s">
        <v>55</v>
      </c>
    </row>
    <row r="187" spans="1:10" x14ac:dyDescent="0.3">
      <c r="A187" s="47" t="s">
        <v>56</v>
      </c>
      <c r="B187" s="47" t="s">
        <v>57</v>
      </c>
      <c r="C187" s="47" t="s">
        <v>1509</v>
      </c>
      <c r="D187" s="47" t="s">
        <v>1510</v>
      </c>
      <c r="E187" s="47" t="s">
        <v>63</v>
      </c>
      <c r="F187" s="47" t="s">
        <v>382</v>
      </c>
      <c r="G187" s="47"/>
      <c r="H187" s="47" t="s">
        <v>1511</v>
      </c>
      <c r="I187" s="48">
        <v>43770</v>
      </c>
      <c r="J187" s="47" t="s">
        <v>55</v>
      </c>
    </row>
    <row r="188" spans="1:10" x14ac:dyDescent="0.3">
      <c r="A188" s="47" t="s">
        <v>56</v>
      </c>
      <c r="B188" s="47" t="s">
        <v>57</v>
      </c>
      <c r="C188" s="47" t="s">
        <v>1509</v>
      </c>
      <c r="D188" s="47" t="s">
        <v>1510</v>
      </c>
      <c r="E188" s="47" t="s">
        <v>63</v>
      </c>
      <c r="F188" s="47" t="s">
        <v>382</v>
      </c>
      <c r="G188" s="47"/>
      <c r="H188" s="47" t="s">
        <v>1512</v>
      </c>
      <c r="I188" s="48">
        <v>43770</v>
      </c>
      <c r="J188" s="47" t="s">
        <v>55</v>
      </c>
    </row>
    <row r="189" spans="1:10" x14ac:dyDescent="0.3">
      <c r="A189" s="47" t="s">
        <v>56</v>
      </c>
      <c r="B189" s="47" t="s">
        <v>57</v>
      </c>
      <c r="C189" s="47" t="s">
        <v>1509</v>
      </c>
      <c r="D189" s="47" t="s">
        <v>1510</v>
      </c>
      <c r="E189" s="47" t="s">
        <v>63</v>
      </c>
      <c r="F189" s="47" t="s">
        <v>382</v>
      </c>
      <c r="G189" s="47"/>
      <c r="H189" s="47" t="s">
        <v>1513</v>
      </c>
      <c r="I189" s="48">
        <v>43770</v>
      </c>
      <c r="J189" s="47" t="s">
        <v>55</v>
      </c>
    </row>
    <row r="190" spans="1:10" x14ac:dyDescent="0.3">
      <c r="A190" s="47" t="s">
        <v>56</v>
      </c>
      <c r="B190" s="47" t="s">
        <v>57</v>
      </c>
      <c r="C190" s="47" t="s">
        <v>1509</v>
      </c>
      <c r="D190" s="47" t="s">
        <v>1510</v>
      </c>
      <c r="E190" s="47" t="s">
        <v>63</v>
      </c>
      <c r="F190" s="47" t="s">
        <v>382</v>
      </c>
      <c r="G190" s="47"/>
      <c r="H190" s="47" t="s">
        <v>1514</v>
      </c>
      <c r="I190" s="48">
        <v>43770</v>
      </c>
      <c r="J190" s="47" t="s">
        <v>55</v>
      </c>
    </row>
    <row r="191" spans="1:10" x14ac:dyDescent="0.3">
      <c r="A191" s="47" t="s">
        <v>18</v>
      </c>
      <c r="B191" s="47" t="s">
        <v>60</v>
      </c>
      <c r="C191" s="47" t="s">
        <v>1365</v>
      </c>
      <c r="D191" s="47" t="s">
        <v>1366</v>
      </c>
      <c r="E191" s="47" t="s">
        <v>36</v>
      </c>
      <c r="F191" s="47" t="s">
        <v>380</v>
      </c>
      <c r="G191" s="47"/>
      <c r="H191" s="47" t="s">
        <v>1367</v>
      </c>
      <c r="I191" s="48">
        <v>43770</v>
      </c>
      <c r="J191" s="47" t="s">
        <v>55</v>
      </c>
    </row>
    <row r="192" spans="1:10" x14ac:dyDescent="0.3">
      <c r="A192" s="47" t="s">
        <v>18</v>
      </c>
      <c r="B192" s="47" t="s">
        <v>60</v>
      </c>
      <c r="C192" s="47" t="s">
        <v>1025</v>
      </c>
      <c r="D192" s="47" t="s">
        <v>1026</v>
      </c>
      <c r="E192" s="47" t="s">
        <v>19</v>
      </c>
      <c r="F192" s="47" t="s">
        <v>380</v>
      </c>
      <c r="G192" s="47"/>
      <c r="H192" s="47" t="s">
        <v>1027</v>
      </c>
      <c r="I192" s="48">
        <v>43770</v>
      </c>
      <c r="J192" s="47" t="s">
        <v>55</v>
      </c>
    </row>
    <row r="193" spans="1:10" x14ac:dyDescent="0.3">
      <c r="A193" s="47" t="s">
        <v>18</v>
      </c>
      <c r="B193" s="47" t="s">
        <v>60</v>
      </c>
      <c r="C193" s="47" t="s">
        <v>1284</v>
      </c>
      <c r="D193" s="47" t="s">
        <v>1285</v>
      </c>
      <c r="E193" s="47" t="s">
        <v>36</v>
      </c>
      <c r="F193" s="47" t="s">
        <v>380</v>
      </c>
      <c r="G193" s="47"/>
      <c r="H193" s="47" t="s">
        <v>1286</v>
      </c>
      <c r="I193" s="48">
        <v>43770</v>
      </c>
      <c r="J193" s="47" t="s">
        <v>55</v>
      </c>
    </row>
    <row r="194" spans="1:10" x14ac:dyDescent="0.3">
      <c r="A194" s="47" t="s">
        <v>14</v>
      </c>
      <c r="B194" s="47" t="s">
        <v>58</v>
      </c>
      <c r="C194" s="47" t="s">
        <v>1201</v>
      </c>
      <c r="D194" s="47" t="s">
        <v>1202</v>
      </c>
      <c r="E194" s="47" t="s">
        <v>115</v>
      </c>
      <c r="F194" s="47" t="s">
        <v>380</v>
      </c>
      <c r="G194" s="47"/>
      <c r="H194" s="47" t="s">
        <v>1203</v>
      </c>
      <c r="I194" s="48">
        <v>43770</v>
      </c>
      <c r="J194" s="47" t="s">
        <v>55</v>
      </c>
    </row>
    <row r="195" spans="1:10" x14ac:dyDescent="0.3">
      <c r="A195" s="47" t="s">
        <v>56</v>
      </c>
      <c r="B195" s="47" t="s">
        <v>57</v>
      </c>
      <c r="C195" s="47" t="s">
        <v>619</v>
      </c>
      <c r="D195" s="47" t="s">
        <v>620</v>
      </c>
      <c r="E195" s="47" t="s">
        <v>16</v>
      </c>
      <c r="F195" s="47" t="s">
        <v>380</v>
      </c>
      <c r="G195" s="47"/>
      <c r="H195" s="47" t="s">
        <v>621</v>
      </c>
      <c r="I195" s="48">
        <v>43773</v>
      </c>
      <c r="J195" s="47" t="s">
        <v>55</v>
      </c>
    </row>
    <row r="196" spans="1:10" x14ac:dyDescent="0.3">
      <c r="A196" s="47" t="s">
        <v>5</v>
      </c>
      <c r="B196" s="47" t="s">
        <v>6</v>
      </c>
      <c r="C196" s="47" t="s">
        <v>66</v>
      </c>
      <c r="D196" s="47" t="s">
        <v>67</v>
      </c>
      <c r="E196" s="47" t="s">
        <v>7</v>
      </c>
      <c r="F196" s="47" t="s">
        <v>380</v>
      </c>
      <c r="G196" s="47"/>
      <c r="H196" s="47" t="s">
        <v>751</v>
      </c>
      <c r="I196" s="48">
        <v>43773</v>
      </c>
      <c r="J196" s="47" t="s">
        <v>55</v>
      </c>
    </row>
    <row r="197" spans="1:10" x14ac:dyDescent="0.3">
      <c r="A197" s="47" t="s">
        <v>14</v>
      </c>
      <c r="B197" s="47" t="s">
        <v>58</v>
      </c>
      <c r="C197" s="47" t="s">
        <v>1427</v>
      </c>
      <c r="D197" s="47" t="s">
        <v>1428</v>
      </c>
      <c r="E197" s="47" t="s">
        <v>115</v>
      </c>
      <c r="F197" s="47" t="s">
        <v>382</v>
      </c>
      <c r="G197" s="49">
        <v>42619</v>
      </c>
      <c r="H197" s="47" t="s">
        <v>1429</v>
      </c>
      <c r="I197" s="48">
        <v>43773</v>
      </c>
      <c r="J197" s="47" t="s">
        <v>55</v>
      </c>
    </row>
    <row r="198" spans="1:10" x14ac:dyDescent="0.3">
      <c r="A198" s="47" t="s">
        <v>14</v>
      </c>
      <c r="B198" s="47" t="s">
        <v>58</v>
      </c>
      <c r="C198" s="47" t="s">
        <v>1430</v>
      </c>
      <c r="D198" s="47" t="s">
        <v>1428</v>
      </c>
      <c r="E198" s="47" t="s">
        <v>115</v>
      </c>
      <c r="F198" s="47" t="s">
        <v>382</v>
      </c>
      <c r="G198" s="49">
        <v>42619</v>
      </c>
      <c r="H198" s="47" t="s">
        <v>478</v>
      </c>
      <c r="I198" s="48">
        <v>43773</v>
      </c>
      <c r="J198" s="47" t="s">
        <v>55</v>
      </c>
    </row>
    <row r="199" spans="1:10" x14ac:dyDescent="0.3">
      <c r="A199" s="47" t="s">
        <v>11</v>
      </c>
      <c r="B199" s="47" t="s">
        <v>12</v>
      </c>
      <c r="C199" s="47" t="s">
        <v>383</v>
      </c>
      <c r="D199" s="47" t="s">
        <v>384</v>
      </c>
      <c r="E199" s="47" t="s">
        <v>88</v>
      </c>
      <c r="F199" s="47" t="s">
        <v>380</v>
      </c>
      <c r="G199" s="47"/>
      <c r="H199" s="47" t="s">
        <v>622</v>
      </c>
      <c r="I199" s="48">
        <v>43773</v>
      </c>
      <c r="J199" s="47" t="s">
        <v>55</v>
      </c>
    </row>
    <row r="200" spans="1:10" x14ac:dyDescent="0.3">
      <c r="A200" s="47" t="s">
        <v>8</v>
      </c>
      <c r="B200" s="47" t="s">
        <v>9</v>
      </c>
      <c r="C200" s="47" t="s">
        <v>1038</v>
      </c>
      <c r="D200" s="47" t="s">
        <v>1039</v>
      </c>
      <c r="E200" s="47" t="s">
        <v>108</v>
      </c>
      <c r="F200" s="47" t="s">
        <v>380</v>
      </c>
      <c r="G200" s="47"/>
      <c r="H200" s="47" t="s">
        <v>1040</v>
      </c>
      <c r="I200" s="48">
        <v>43774</v>
      </c>
      <c r="J200" s="47" t="s">
        <v>55</v>
      </c>
    </row>
    <row r="201" spans="1:10" x14ac:dyDescent="0.3">
      <c r="A201" s="47" t="s">
        <v>15</v>
      </c>
      <c r="B201" s="47" t="s">
        <v>59</v>
      </c>
      <c r="C201" s="47" t="s">
        <v>300</v>
      </c>
      <c r="D201" s="47" t="s">
        <v>301</v>
      </c>
      <c r="E201" s="47" t="s">
        <v>16</v>
      </c>
      <c r="F201" s="47" t="s">
        <v>380</v>
      </c>
      <c r="G201" s="47"/>
      <c r="H201" s="47" t="s">
        <v>843</v>
      </c>
      <c r="I201" s="48">
        <v>43775</v>
      </c>
      <c r="J201" s="47" t="s">
        <v>55</v>
      </c>
    </row>
    <row r="202" spans="1:10" x14ac:dyDescent="0.3">
      <c r="A202" s="47" t="s">
        <v>8</v>
      </c>
      <c r="B202" s="47" t="s">
        <v>9</v>
      </c>
      <c r="C202" s="47" t="s">
        <v>415</v>
      </c>
      <c r="D202" s="47" t="s">
        <v>416</v>
      </c>
      <c r="E202" s="47" t="s">
        <v>10</v>
      </c>
      <c r="F202" s="47" t="s">
        <v>380</v>
      </c>
      <c r="G202" s="47"/>
      <c r="H202" s="47" t="s">
        <v>1087</v>
      </c>
      <c r="I202" s="48">
        <v>43775</v>
      </c>
      <c r="J202" s="47" t="s">
        <v>55</v>
      </c>
    </row>
    <row r="203" spans="1:10" x14ac:dyDescent="0.3">
      <c r="A203" s="47" t="s">
        <v>8</v>
      </c>
      <c r="B203" s="47" t="s">
        <v>9</v>
      </c>
      <c r="C203" s="47" t="s">
        <v>970</v>
      </c>
      <c r="D203" s="47" t="s">
        <v>971</v>
      </c>
      <c r="E203" s="47" t="s">
        <v>108</v>
      </c>
      <c r="F203" s="47" t="s">
        <v>380</v>
      </c>
      <c r="G203" s="47"/>
      <c r="H203" s="47" t="s">
        <v>972</v>
      </c>
      <c r="I203" s="48">
        <v>43775</v>
      </c>
      <c r="J203" s="47" t="s">
        <v>55</v>
      </c>
    </row>
    <row r="204" spans="1:10" x14ac:dyDescent="0.3">
      <c r="A204" s="47" t="s">
        <v>15</v>
      </c>
      <c r="B204" s="47" t="s">
        <v>59</v>
      </c>
      <c r="C204" s="47" t="s">
        <v>178</v>
      </c>
      <c r="D204" s="47" t="s">
        <v>179</v>
      </c>
      <c r="E204" s="47" t="s">
        <v>26</v>
      </c>
      <c r="F204" s="47" t="s">
        <v>380</v>
      </c>
      <c r="G204" s="47"/>
      <c r="H204" s="47" t="s">
        <v>768</v>
      </c>
      <c r="I204" s="48">
        <v>43775</v>
      </c>
      <c r="J204" s="47" t="s">
        <v>55</v>
      </c>
    </row>
    <row r="205" spans="1:10" x14ac:dyDescent="0.3">
      <c r="A205" s="47" t="s">
        <v>15</v>
      </c>
      <c r="B205" s="47" t="s">
        <v>59</v>
      </c>
      <c r="C205" s="47" t="s">
        <v>183</v>
      </c>
      <c r="D205" s="47" t="s">
        <v>179</v>
      </c>
      <c r="E205" s="47" t="s">
        <v>16</v>
      </c>
      <c r="F205" s="47" t="s">
        <v>382</v>
      </c>
      <c r="G205" s="49">
        <v>43948</v>
      </c>
      <c r="H205" s="47" t="s">
        <v>855</v>
      </c>
      <c r="I205" s="48">
        <v>43775</v>
      </c>
      <c r="J205" s="47" t="s">
        <v>55</v>
      </c>
    </row>
    <row r="206" spans="1:10" x14ac:dyDescent="0.3">
      <c r="A206" s="47" t="s">
        <v>8</v>
      </c>
      <c r="B206" s="47" t="s">
        <v>9</v>
      </c>
      <c r="C206" s="47" t="s">
        <v>1081</v>
      </c>
      <c r="D206" s="47" t="s">
        <v>74</v>
      </c>
      <c r="E206" s="47" t="s">
        <v>10</v>
      </c>
      <c r="F206" s="47" t="s">
        <v>380</v>
      </c>
      <c r="G206" s="47"/>
      <c r="H206" s="47" t="s">
        <v>1082</v>
      </c>
      <c r="I206" s="48">
        <v>43775</v>
      </c>
      <c r="J206" s="47" t="s">
        <v>55</v>
      </c>
    </row>
    <row r="207" spans="1:10" x14ac:dyDescent="0.3">
      <c r="A207" s="47" t="s">
        <v>15</v>
      </c>
      <c r="B207" s="47" t="s">
        <v>59</v>
      </c>
      <c r="C207" s="47" t="s">
        <v>1358</v>
      </c>
      <c r="D207" s="47" t="s">
        <v>1359</v>
      </c>
      <c r="E207" s="47" t="s">
        <v>16</v>
      </c>
      <c r="F207" s="47" t="s">
        <v>380</v>
      </c>
      <c r="G207" s="47"/>
      <c r="H207" s="47" t="s">
        <v>1360</v>
      </c>
      <c r="I207" s="48">
        <v>43775</v>
      </c>
      <c r="J207" s="47" t="s">
        <v>55</v>
      </c>
    </row>
    <row r="208" spans="1:10" x14ac:dyDescent="0.3">
      <c r="A208" s="47" t="s">
        <v>15</v>
      </c>
      <c r="B208" s="47" t="s">
        <v>59</v>
      </c>
      <c r="C208" s="47" t="s">
        <v>825</v>
      </c>
      <c r="D208" s="47" t="s">
        <v>826</v>
      </c>
      <c r="E208" s="47" t="s">
        <v>16</v>
      </c>
      <c r="F208" s="47" t="s">
        <v>380</v>
      </c>
      <c r="G208" s="47"/>
      <c r="H208" s="47" t="s">
        <v>827</v>
      </c>
      <c r="I208" s="48">
        <v>43775</v>
      </c>
      <c r="J208" s="47" t="s">
        <v>55</v>
      </c>
    </row>
    <row r="209" spans="1:10" x14ac:dyDescent="0.3">
      <c r="A209" s="47" t="s">
        <v>14</v>
      </c>
      <c r="B209" s="47" t="s">
        <v>58</v>
      </c>
      <c r="C209" s="47" t="s">
        <v>866</v>
      </c>
      <c r="D209" s="47" t="s">
        <v>867</v>
      </c>
      <c r="E209" s="47" t="s">
        <v>87</v>
      </c>
      <c r="F209" s="47" t="s">
        <v>382</v>
      </c>
      <c r="G209" s="49">
        <v>43769</v>
      </c>
      <c r="H209" s="47" t="s">
        <v>868</v>
      </c>
      <c r="I209" s="48">
        <v>43775</v>
      </c>
      <c r="J209" s="47" t="s">
        <v>55</v>
      </c>
    </row>
    <row r="210" spans="1:10" x14ac:dyDescent="0.3">
      <c r="A210" s="47" t="s">
        <v>15</v>
      </c>
      <c r="B210" s="47" t="s">
        <v>59</v>
      </c>
      <c r="C210" s="47" t="s">
        <v>487</v>
      </c>
      <c r="D210" s="47" t="s">
        <v>488</v>
      </c>
      <c r="E210" s="47" t="s">
        <v>16</v>
      </c>
      <c r="F210" s="47" t="s">
        <v>382</v>
      </c>
      <c r="G210" s="49">
        <v>43585</v>
      </c>
      <c r="H210" s="47" t="s">
        <v>914</v>
      </c>
      <c r="I210" s="48">
        <v>43775</v>
      </c>
      <c r="J210" s="47" t="s">
        <v>55</v>
      </c>
    </row>
    <row r="211" spans="1:10" x14ac:dyDescent="0.3">
      <c r="A211" s="47" t="s">
        <v>56</v>
      </c>
      <c r="B211" s="47" t="s">
        <v>57</v>
      </c>
      <c r="C211" s="47" t="s">
        <v>470</v>
      </c>
      <c r="D211" s="47" t="s">
        <v>2227</v>
      </c>
      <c r="E211" s="47" t="s">
        <v>91</v>
      </c>
      <c r="F211" s="47" t="s">
        <v>380</v>
      </c>
      <c r="G211" s="47"/>
      <c r="H211" s="47" t="s">
        <v>856</v>
      </c>
      <c r="I211" s="48">
        <v>43775</v>
      </c>
      <c r="J211" s="47" t="s">
        <v>55</v>
      </c>
    </row>
    <row r="212" spans="1:10" x14ac:dyDescent="0.3">
      <c r="A212" s="47" t="s">
        <v>15</v>
      </c>
      <c r="B212" s="47" t="s">
        <v>59</v>
      </c>
      <c r="C212" s="47" t="s">
        <v>97</v>
      </c>
      <c r="D212" s="47" t="s">
        <v>306</v>
      </c>
      <c r="E212" s="47" t="s">
        <v>16</v>
      </c>
      <c r="F212" s="47" t="s">
        <v>380</v>
      </c>
      <c r="G212" s="47"/>
      <c r="H212" s="47" t="s">
        <v>908</v>
      </c>
      <c r="I212" s="48">
        <v>43775</v>
      </c>
      <c r="J212" s="47" t="s">
        <v>55</v>
      </c>
    </row>
    <row r="213" spans="1:10" x14ac:dyDescent="0.3">
      <c r="A213" s="47" t="s">
        <v>15</v>
      </c>
      <c r="B213" s="47" t="s">
        <v>59</v>
      </c>
      <c r="C213" s="47" t="s">
        <v>877</v>
      </c>
      <c r="D213" s="47" t="s">
        <v>878</v>
      </c>
      <c r="E213" s="47" t="s">
        <v>68</v>
      </c>
      <c r="F213" s="47" t="s">
        <v>380</v>
      </c>
      <c r="G213" s="47"/>
      <c r="H213" s="47" t="s">
        <v>879</v>
      </c>
      <c r="I213" s="48">
        <v>43775</v>
      </c>
      <c r="J213" s="47" t="s">
        <v>55</v>
      </c>
    </row>
    <row r="214" spans="1:10" x14ac:dyDescent="0.3">
      <c r="A214" s="47" t="s">
        <v>56</v>
      </c>
      <c r="B214" s="47" t="s">
        <v>57</v>
      </c>
      <c r="C214" s="47" t="s">
        <v>471</v>
      </c>
      <c r="D214" s="47" t="s">
        <v>472</v>
      </c>
      <c r="E214" s="47" t="s">
        <v>91</v>
      </c>
      <c r="F214" s="47" t="s">
        <v>382</v>
      </c>
      <c r="G214" s="49">
        <v>43336</v>
      </c>
      <c r="H214" s="47" t="s">
        <v>909</v>
      </c>
      <c r="I214" s="48">
        <v>43775</v>
      </c>
      <c r="J214" s="47" t="s">
        <v>55</v>
      </c>
    </row>
    <row r="215" spans="1:10" x14ac:dyDescent="0.3">
      <c r="A215" s="47" t="s">
        <v>15</v>
      </c>
      <c r="B215" s="47" t="s">
        <v>59</v>
      </c>
      <c r="C215" s="47" t="s">
        <v>225</v>
      </c>
      <c r="D215" s="47" t="s">
        <v>226</v>
      </c>
      <c r="E215" s="47" t="s">
        <v>26</v>
      </c>
      <c r="F215" s="47" t="s">
        <v>380</v>
      </c>
      <c r="G215" s="47"/>
      <c r="H215" s="47" t="s">
        <v>1200</v>
      </c>
      <c r="I215" s="48">
        <v>43775</v>
      </c>
      <c r="J215" s="47" t="s">
        <v>55</v>
      </c>
    </row>
    <row r="216" spans="1:10" x14ac:dyDescent="0.3">
      <c r="A216" s="47" t="s">
        <v>2</v>
      </c>
      <c r="B216" s="47" t="s">
        <v>3</v>
      </c>
      <c r="C216" s="47" t="s">
        <v>598</v>
      </c>
      <c r="D216" s="47" t="s">
        <v>599</v>
      </c>
      <c r="E216" s="47" t="s">
        <v>109</v>
      </c>
      <c r="F216" s="47" t="s">
        <v>380</v>
      </c>
      <c r="G216" s="47"/>
      <c r="H216" s="47" t="s">
        <v>600</v>
      </c>
      <c r="I216" s="48">
        <v>43776</v>
      </c>
      <c r="J216" s="47" t="s">
        <v>55</v>
      </c>
    </row>
    <row r="217" spans="1:10" x14ac:dyDescent="0.3">
      <c r="A217" s="47" t="s">
        <v>15</v>
      </c>
      <c r="B217" s="47" t="s">
        <v>59</v>
      </c>
      <c r="C217" s="47" t="s">
        <v>1173</v>
      </c>
      <c r="D217" s="47" t="s">
        <v>1174</v>
      </c>
      <c r="E217" s="47" t="s">
        <v>16</v>
      </c>
      <c r="F217" s="47" t="s">
        <v>380</v>
      </c>
      <c r="G217" s="47"/>
      <c r="H217" s="47" t="s">
        <v>1175</v>
      </c>
      <c r="I217" s="48">
        <v>43776</v>
      </c>
      <c r="J217" s="47" t="s">
        <v>55</v>
      </c>
    </row>
    <row r="218" spans="1:10" x14ac:dyDescent="0.3">
      <c r="A218" s="47" t="s">
        <v>15</v>
      </c>
      <c r="B218" s="47" t="s">
        <v>59</v>
      </c>
      <c r="C218" s="47" t="s">
        <v>438</v>
      </c>
      <c r="D218" s="47" t="s">
        <v>439</v>
      </c>
      <c r="E218" s="47" t="s">
        <v>16</v>
      </c>
      <c r="F218" s="47" t="s">
        <v>380</v>
      </c>
      <c r="G218" s="47"/>
      <c r="H218" s="47" t="s">
        <v>1295</v>
      </c>
      <c r="I218" s="48">
        <v>43776</v>
      </c>
      <c r="J218" s="47" t="s">
        <v>55</v>
      </c>
    </row>
    <row r="219" spans="1:10" x14ac:dyDescent="0.3">
      <c r="A219" s="47" t="s">
        <v>15</v>
      </c>
      <c r="B219" s="47" t="s">
        <v>59</v>
      </c>
      <c r="C219" s="47" t="s">
        <v>341</v>
      </c>
      <c r="D219" s="47" t="s">
        <v>342</v>
      </c>
      <c r="E219" s="47" t="s">
        <v>16</v>
      </c>
      <c r="F219" s="47" t="s">
        <v>380</v>
      </c>
      <c r="G219" s="47"/>
      <c r="H219" s="47" t="s">
        <v>1160</v>
      </c>
      <c r="I219" s="48">
        <v>43776</v>
      </c>
      <c r="J219" s="47" t="s">
        <v>55</v>
      </c>
    </row>
    <row r="220" spans="1:10" x14ac:dyDescent="0.3">
      <c r="A220" s="47" t="s">
        <v>15</v>
      </c>
      <c r="B220" s="47" t="s">
        <v>59</v>
      </c>
      <c r="C220" s="47" t="s">
        <v>311</v>
      </c>
      <c r="D220" s="47" t="s">
        <v>312</v>
      </c>
      <c r="E220" s="47" t="s">
        <v>26</v>
      </c>
      <c r="F220" s="47" t="s">
        <v>380</v>
      </c>
      <c r="G220" s="47"/>
      <c r="H220" s="47" t="s">
        <v>917</v>
      </c>
      <c r="I220" s="48">
        <v>43776</v>
      </c>
      <c r="J220" s="47" t="s">
        <v>55</v>
      </c>
    </row>
    <row r="221" spans="1:10" x14ac:dyDescent="0.3">
      <c r="A221" s="47" t="s">
        <v>56</v>
      </c>
      <c r="B221" s="47" t="s">
        <v>57</v>
      </c>
      <c r="C221" s="47" t="s">
        <v>131</v>
      </c>
      <c r="D221" s="47" t="s">
        <v>166</v>
      </c>
      <c r="E221" s="47" t="s">
        <v>63</v>
      </c>
      <c r="F221" s="47" t="s">
        <v>380</v>
      </c>
      <c r="G221" s="47"/>
      <c r="H221" s="47" t="s">
        <v>1565</v>
      </c>
      <c r="I221" s="48">
        <v>43777</v>
      </c>
      <c r="J221" s="47" t="s">
        <v>55</v>
      </c>
    </row>
    <row r="222" spans="1:10" x14ac:dyDescent="0.3">
      <c r="A222" s="47" t="s">
        <v>14</v>
      </c>
      <c r="B222" s="47" t="s">
        <v>58</v>
      </c>
      <c r="C222" s="47" t="s">
        <v>610</v>
      </c>
      <c r="D222" s="47" t="s">
        <v>611</v>
      </c>
      <c r="E222" s="47" t="s">
        <v>135</v>
      </c>
      <c r="F222" s="47" t="s">
        <v>380</v>
      </c>
      <c r="G222" s="47"/>
      <c r="H222" s="47" t="s">
        <v>612</v>
      </c>
      <c r="I222" s="48">
        <v>43777</v>
      </c>
      <c r="J222" s="47" t="s">
        <v>55</v>
      </c>
    </row>
    <row r="223" spans="1:10" x14ac:dyDescent="0.3">
      <c r="A223" s="47" t="s">
        <v>56</v>
      </c>
      <c r="B223" s="47" t="s">
        <v>57</v>
      </c>
      <c r="C223" s="47" t="s">
        <v>172</v>
      </c>
      <c r="D223" s="47" t="s">
        <v>173</v>
      </c>
      <c r="E223" s="47" t="s">
        <v>63</v>
      </c>
      <c r="F223" s="47" t="s">
        <v>380</v>
      </c>
      <c r="G223" s="47"/>
      <c r="H223" s="47" t="s">
        <v>1457</v>
      </c>
      <c r="I223" s="48">
        <v>43777</v>
      </c>
      <c r="J223" s="47" t="s">
        <v>55</v>
      </c>
    </row>
    <row r="224" spans="1:10" x14ac:dyDescent="0.3">
      <c r="A224" s="47" t="s">
        <v>56</v>
      </c>
      <c r="B224" s="47" t="s">
        <v>57</v>
      </c>
      <c r="C224" s="47" t="s">
        <v>1515</v>
      </c>
      <c r="D224" s="47" t="s">
        <v>1516</v>
      </c>
      <c r="E224" s="47" t="s">
        <v>63</v>
      </c>
      <c r="F224" s="47" t="s">
        <v>380</v>
      </c>
      <c r="G224" s="47"/>
      <c r="H224" s="47" t="s">
        <v>1517</v>
      </c>
      <c r="I224" s="48">
        <v>43777</v>
      </c>
      <c r="J224" s="47" t="s">
        <v>55</v>
      </c>
    </row>
    <row r="225" spans="1:10" x14ac:dyDescent="0.3">
      <c r="A225" s="47" t="s">
        <v>56</v>
      </c>
      <c r="B225" s="47" t="s">
        <v>57</v>
      </c>
      <c r="C225" s="47" t="s">
        <v>78</v>
      </c>
      <c r="D225" s="47" t="s">
        <v>75</v>
      </c>
      <c r="E225" s="47" t="s">
        <v>63</v>
      </c>
      <c r="F225" s="47" t="s">
        <v>380</v>
      </c>
      <c r="G225" s="47"/>
      <c r="H225" s="47" t="s">
        <v>1463</v>
      </c>
      <c r="I225" s="48">
        <v>43777</v>
      </c>
      <c r="J225" s="47" t="s">
        <v>55</v>
      </c>
    </row>
    <row r="226" spans="1:10" x14ac:dyDescent="0.3">
      <c r="A226" s="47" t="s">
        <v>11</v>
      </c>
      <c r="B226" s="47" t="s">
        <v>12</v>
      </c>
      <c r="C226" s="47" t="s">
        <v>639</v>
      </c>
      <c r="D226" s="47" t="s">
        <v>640</v>
      </c>
      <c r="E226" s="47" t="s">
        <v>89</v>
      </c>
      <c r="F226" s="47" t="s">
        <v>380</v>
      </c>
      <c r="G226" s="47"/>
      <c r="H226" s="47" t="s">
        <v>641</v>
      </c>
      <c r="I226" s="48">
        <v>43777</v>
      </c>
      <c r="J226" s="47" t="s">
        <v>55</v>
      </c>
    </row>
    <row r="227" spans="1:10" x14ac:dyDescent="0.3">
      <c r="A227" s="47" t="s">
        <v>14</v>
      </c>
      <c r="B227" s="47" t="s">
        <v>58</v>
      </c>
      <c r="C227" s="47" t="s">
        <v>1440</v>
      </c>
      <c r="D227" s="47" t="s">
        <v>1441</v>
      </c>
      <c r="E227" s="47" t="s">
        <v>30</v>
      </c>
      <c r="F227" s="47" t="s">
        <v>382</v>
      </c>
      <c r="G227" s="49">
        <v>42874</v>
      </c>
      <c r="H227" s="47" t="s">
        <v>1442</v>
      </c>
      <c r="I227" s="48">
        <v>43777</v>
      </c>
      <c r="J227" s="47" t="s">
        <v>55</v>
      </c>
    </row>
    <row r="228" spans="1:10" x14ac:dyDescent="0.3">
      <c r="A228" s="47" t="s">
        <v>56</v>
      </c>
      <c r="B228" s="47" t="s">
        <v>57</v>
      </c>
      <c r="C228" s="47" t="s">
        <v>160</v>
      </c>
      <c r="D228" s="47" t="s">
        <v>161</v>
      </c>
      <c r="E228" s="47" t="s">
        <v>63</v>
      </c>
      <c r="F228" s="47" t="s">
        <v>380</v>
      </c>
      <c r="G228" s="47"/>
      <c r="H228" s="47" t="s">
        <v>1491</v>
      </c>
      <c r="I228" s="48">
        <v>43777</v>
      </c>
      <c r="J228" s="47" t="s">
        <v>55</v>
      </c>
    </row>
    <row r="229" spans="1:10" x14ac:dyDescent="0.3">
      <c r="A229" s="47" t="s">
        <v>2</v>
      </c>
      <c r="B229" s="47" t="s">
        <v>3</v>
      </c>
      <c r="C229" s="47" t="s">
        <v>544</v>
      </c>
      <c r="D229" s="47" t="s">
        <v>545</v>
      </c>
      <c r="E229" s="47" t="s">
        <v>4</v>
      </c>
      <c r="F229" s="47" t="s">
        <v>380</v>
      </c>
      <c r="G229" s="47"/>
      <c r="H229" s="47" t="s">
        <v>802</v>
      </c>
      <c r="I229" s="48">
        <v>43777</v>
      </c>
      <c r="J229" s="47" t="s">
        <v>55</v>
      </c>
    </row>
    <row r="230" spans="1:10" x14ac:dyDescent="0.3">
      <c r="A230" s="47" t="s">
        <v>2</v>
      </c>
      <c r="B230" s="47" t="s">
        <v>3</v>
      </c>
      <c r="C230" s="47" t="s">
        <v>838</v>
      </c>
      <c r="D230" s="47" t="s">
        <v>545</v>
      </c>
      <c r="E230" s="47" t="s">
        <v>4</v>
      </c>
      <c r="F230" s="47" t="s">
        <v>380</v>
      </c>
      <c r="G230" s="47"/>
      <c r="H230" s="47" t="s">
        <v>839</v>
      </c>
      <c r="I230" s="48">
        <v>43777</v>
      </c>
      <c r="J230" s="47" t="s">
        <v>55</v>
      </c>
    </row>
    <row r="231" spans="1:10" x14ac:dyDescent="0.3">
      <c r="A231" s="47" t="s">
        <v>56</v>
      </c>
      <c r="B231" s="47" t="s">
        <v>57</v>
      </c>
      <c r="C231" s="47" t="s">
        <v>1556</v>
      </c>
      <c r="D231" s="47" t="s">
        <v>1557</v>
      </c>
      <c r="E231" s="47" t="s">
        <v>63</v>
      </c>
      <c r="F231" s="47" t="s">
        <v>380</v>
      </c>
      <c r="G231" s="47"/>
      <c r="H231" s="47" t="s">
        <v>1558</v>
      </c>
      <c r="I231" s="48">
        <v>43777</v>
      </c>
      <c r="J231" s="47" t="s">
        <v>55</v>
      </c>
    </row>
    <row r="232" spans="1:10" x14ac:dyDescent="0.3">
      <c r="A232" s="47" t="s">
        <v>56</v>
      </c>
      <c r="B232" s="47" t="s">
        <v>57</v>
      </c>
      <c r="C232" s="47" t="s">
        <v>260</v>
      </c>
      <c r="D232" s="47" t="s">
        <v>261</v>
      </c>
      <c r="E232" s="47" t="s">
        <v>63</v>
      </c>
      <c r="F232" s="47" t="s">
        <v>380</v>
      </c>
      <c r="G232" s="47"/>
      <c r="H232" s="47" t="s">
        <v>1500</v>
      </c>
      <c r="I232" s="48">
        <v>43777</v>
      </c>
      <c r="J232" s="47" t="s">
        <v>55</v>
      </c>
    </row>
    <row r="233" spans="1:10" x14ac:dyDescent="0.3">
      <c r="A233" s="47" t="s">
        <v>56</v>
      </c>
      <c r="B233" s="47" t="s">
        <v>57</v>
      </c>
      <c r="C233" s="47" t="s">
        <v>83</v>
      </c>
      <c r="D233" s="47" t="s">
        <v>84</v>
      </c>
      <c r="E233" s="47" t="s">
        <v>63</v>
      </c>
      <c r="F233" s="47" t="s">
        <v>380</v>
      </c>
      <c r="G233" s="47"/>
      <c r="H233" s="47" t="s">
        <v>1539</v>
      </c>
      <c r="I233" s="48">
        <v>43777</v>
      </c>
      <c r="J233" s="47" t="s">
        <v>55</v>
      </c>
    </row>
    <row r="234" spans="1:10" x14ac:dyDescent="0.3">
      <c r="A234" s="47" t="s">
        <v>56</v>
      </c>
      <c r="B234" s="47" t="s">
        <v>57</v>
      </c>
      <c r="C234" s="47" t="s">
        <v>174</v>
      </c>
      <c r="D234" s="47" t="s">
        <v>175</v>
      </c>
      <c r="E234" s="47" t="s">
        <v>63</v>
      </c>
      <c r="F234" s="47" t="s">
        <v>380</v>
      </c>
      <c r="G234" s="47"/>
      <c r="H234" s="47" t="s">
        <v>1487</v>
      </c>
      <c r="I234" s="48">
        <v>43777</v>
      </c>
      <c r="J234" s="47" t="s">
        <v>55</v>
      </c>
    </row>
    <row r="235" spans="1:10" x14ac:dyDescent="0.3">
      <c r="A235" s="47" t="s">
        <v>56</v>
      </c>
      <c r="B235" s="47" t="s">
        <v>57</v>
      </c>
      <c r="C235" s="47" t="s">
        <v>123</v>
      </c>
      <c r="D235" s="47" t="s">
        <v>124</v>
      </c>
      <c r="E235" s="47" t="s">
        <v>63</v>
      </c>
      <c r="F235" s="47" t="s">
        <v>380</v>
      </c>
      <c r="G235" s="47"/>
      <c r="H235" s="47" t="s">
        <v>1464</v>
      </c>
      <c r="I235" s="48">
        <v>43777</v>
      </c>
      <c r="J235" s="47" t="s">
        <v>55</v>
      </c>
    </row>
    <row r="236" spans="1:10" x14ac:dyDescent="0.3">
      <c r="A236" s="47" t="s">
        <v>56</v>
      </c>
      <c r="B236" s="47" t="s">
        <v>57</v>
      </c>
      <c r="C236" s="47" t="s">
        <v>158</v>
      </c>
      <c r="D236" s="47" t="s">
        <v>159</v>
      </c>
      <c r="E236" s="47" t="s">
        <v>63</v>
      </c>
      <c r="F236" s="47" t="s">
        <v>380</v>
      </c>
      <c r="G236" s="47"/>
      <c r="H236" s="47" t="s">
        <v>1456</v>
      </c>
      <c r="I236" s="48">
        <v>43777</v>
      </c>
      <c r="J236" s="47" t="s">
        <v>55</v>
      </c>
    </row>
    <row r="237" spans="1:10" x14ac:dyDescent="0.3">
      <c r="A237" s="47" t="s">
        <v>56</v>
      </c>
      <c r="B237" s="47" t="s">
        <v>57</v>
      </c>
      <c r="C237" s="47" t="s">
        <v>119</v>
      </c>
      <c r="D237" s="47" t="s">
        <v>120</v>
      </c>
      <c r="E237" s="47" t="s">
        <v>63</v>
      </c>
      <c r="F237" s="47" t="s">
        <v>380</v>
      </c>
      <c r="G237" s="47"/>
      <c r="H237" s="47" t="s">
        <v>1448</v>
      </c>
      <c r="I237" s="48">
        <v>43777</v>
      </c>
      <c r="J237" s="47" t="s">
        <v>55</v>
      </c>
    </row>
    <row r="238" spans="1:10" x14ac:dyDescent="0.3">
      <c r="A238" s="47" t="s">
        <v>56</v>
      </c>
      <c r="B238" s="47" t="s">
        <v>57</v>
      </c>
      <c r="C238" s="47" t="s">
        <v>258</v>
      </c>
      <c r="D238" s="47" t="s">
        <v>259</v>
      </c>
      <c r="E238" s="47" t="s">
        <v>63</v>
      </c>
      <c r="F238" s="47" t="s">
        <v>380</v>
      </c>
      <c r="G238" s="47"/>
      <c r="H238" s="47" t="s">
        <v>1485</v>
      </c>
      <c r="I238" s="48">
        <v>43777</v>
      </c>
      <c r="J238" s="47" t="s">
        <v>55</v>
      </c>
    </row>
    <row r="239" spans="1:10" x14ac:dyDescent="0.3">
      <c r="A239" s="47" t="s">
        <v>56</v>
      </c>
      <c r="B239" s="47" t="s">
        <v>57</v>
      </c>
      <c r="C239" s="47" t="s">
        <v>81</v>
      </c>
      <c r="D239" s="47" t="s">
        <v>82</v>
      </c>
      <c r="E239" s="47" t="s">
        <v>63</v>
      </c>
      <c r="F239" s="47" t="s">
        <v>380</v>
      </c>
      <c r="G239" s="47"/>
      <c r="H239" s="47" t="s">
        <v>1521</v>
      </c>
      <c r="I239" s="48">
        <v>43777</v>
      </c>
      <c r="J239" s="47" t="s">
        <v>55</v>
      </c>
    </row>
    <row r="240" spans="1:10" x14ac:dyDescent="0.3">
      <c r="A240" s="47" t="s">
        <v>56</v>
      </c>
      <c r="B240" s="47" t="s">
        <v>57</v>
      </c>
      <c r="C240" s="47" t="s">
        <v>392</v>
      </c>
      <c r="D240" s="47" t="s">
        <v>393</v>
      </c>
      <c r="E240" s="47" t="s">
        <v>63</v>
      </c>
      <c r="F240" s="47" t="s">
        <v>380</v>
      </c>
      <c r="G240" s="47"/>
      <c r="H240" s="47" t="s">
        <v>1451</v>
      </c>
      <c r="I240" s="48">
        <v>43777</v>
      </c>
      <c r="J240" s="47" t="s">
        <v>55</v>
      </c>
    </row>
    <row r="241" spans="1:10" x14ac:dyDescent="0.3">
      <c r="A241" s="47" t="s">
        <v>56</v>
      </c>
      <c r="B241" s="47" t="s">
        <v>57</v>
      </c>
      <c r="C241" s="47" t="s">
        <v>619</v>
      </c>
      <c r="D241" s="47" t="s">
        <v>620</v>
      </c>
      <c r="E241" s="47" t="s">
        <v>16</v>
      </c>
      <c r="F241" s="47" t="s">
        <v>380</v>
      </c>
      <c r="G241" s="47"/>
      <c r="H241" s="47" t="s">
        <v>3073</v>
      </c>
      <c r="I241" s="48">
        <v>43781</v>
      </c>
      <c r="J241" s="47" t="s">
        <v>55</v>
      </c>
    </row>
    <row r="242" spans="1:10" x14ac:dyDescent="0.3">
      <c r="A242" s="47" t="s">
        <v>14</v>
      </c>
      <c r="B242" s="47" t="s">
        <v>58</v>
      </c>
      <c r="C242" s="47" t="s">
        <v>156</v>
      </c>
      <c r="D242" s="47" t="s">
        <v>157</v>
      </c>
      <c r="E242" s="47" t="s">
        <v>135</v>
      </c>
      <c r="F242" s="47" t="s">
        <v>380</v>
      </c>
      <c r="G242" s="47"/>
      <c r="H242" s="47" t="s">
        <v>1361</v>
      </c>
      <c r="I242" s="48">
        <v>43781</v>
      </c>
      <c r="J242" s="47" t="s">
        <v>55</v>
      </c>
    </row>
    <row r="243" spans="1:10" x14ac:dyDescent="0.3">
      <c r="A243" s="47" t="s">
        <v>14</v>
      </c>
      <c r="B243" s="47" t="s">
        <v>58</v>
      </c>
      <c r="C243" s="47" t="s">
        <v>1164</v>
      </c>
      <c r="D243" s="47" t="s">
        <v>1165</v>
      </c>
      <c r="E243" s="47" t="s">
        <v>30</v>
      </c>
      <c r="F243" s="47" t="s">
        <v>382</v>
      </c>
      <c r="G243" s="49">
        <v>43616</v>
      </c>
      <c r="H243" s="47" t="s">
        <v>1166</v>
      </c>
      <c r="I243" s="48">
        <v>43781</v>
      </c>
      <c r="J243" s="47" t="s">
        <v>55</v>
      </c>
    </row>
    <row r="244" spans="1:10" x14ac:dyDescent="0.3">
      <c r="A244" s="47" t="s">
        <v>11</v>
      </c>
      <c r="B244" s="47" t="s">
        <v>12</v>
      </c>
      <c r="C244" s="47" t="s">
        <v>531</v>
      </c>
      <c r="D244" s="47" t="s">
        <v>512</v>
      </c>
      <c r="E244" s="47" t="s">
        <v>13</v>
      </c>
      <c r="F244" s="47" t="s">
        <v>382</v>
      </c>
      <c r="G244" s="49">
        <v>43555</v>
      </c>
      <c r="H244" s="47" t="s">
        <v>1070</v>
      </c>
      <c r="I244" s="48">
        <v>43781</v>
      </c>
      <c r="J244" s="47" t="s">
        <v>55</v>
      </c>
    </row>
    <row r="245" spans="1:10" x14ac:dyDescent="0.3">
      <c r="A245" s="47" t="s">
        <v>8</v>
      </c>
      <c r="B245" s="47" t="s">
        <v>9</v>
      </c>
      <c r="C245" s="47" t="s">
        <v>919</v>
      </c>
      <c r="D245" s="47" t="s">
        <v>920</v>
      </c>
      <c r="E245" s="47" t="s">
        <v>21</v>
      </c>
      <c r="F245" s="47" t="s">
        <v>380</v>
      </c>
      <c r="G245" s="47"/>
      <c r="H245" s="47" t="s">
        <v>921</v>
      </c>
      <c r="I245" s="48">
        <v>43781</v>
      </c>
      <c r="J245" s="47" t="s">
        <v>55</v>
      </c>
    </row>
    <row r="246" spans="1:10" x14ac:dyDescent="0.3">
      <c r="A246" s="47" t="s">
        <v>8</v>
      </c>
      <c r="B246" s="47" t="s">
        <v>9</v>
      </c>
      <c r="C246" s="47" t="s">
        <v>594</v>
      </c>
      <c r="D246" s="47" t="s">
        <v>595</v>
      </c>
      <c r="E246" s="47" t="s">
        <v>108</v>
      </c>
      <c r="F246" s="47" t="s">
        <v>382</v>
      </c>
      <c r="G246" s="47"/>
      <c r="H246" s="47" t="s">
        <v>596</v>
      </c>
      <c r="I246" s="48">
        <v>43781</v>
      </c>
      <c r="J246" s="47" t="s">
        <v>55</v>
      </c>
    </row>
    <row r="247" spans="1:10" x14ac:dyDescent="0.3">
      <c r="A247" s="47" t="s">
        <v>8</v>
      </c>
      <c r="B247" s="47" t="s">
        <v>9</v>
      </c>
      <c r="C247" s="47" t="s">
        <v>1345</v>
      </c>
      <c r="D247" s="47" t="s">
        <v>1346</v>
      </c>
      <c r="E247" s="47" t="s">
        <v>10</v>
      </c>
      <c r="F247" s="47" t="s">
        <v>380</v>
      </c>
      <c r="G247" s="47"/>
      <c r="H247" s="47" t="s">
        <v>1347</v>
      </c>
      <c r="I247" s="48">
        <v>43782</v>
      </c>
      <c r="J247" s="47" t="s">
        <v>55</v>
      </c>
    </row>
    <row r="248" spans="1:10" x14ac:dyDescent="0.3">
      <c r="A248" s="47" t="s">
        <v>14</v>
      </c>
      <c r="B248" s="47" t="s">
        <v>58</v>
      </c>
      <c r="C248" s="47" t="s">
        <v>168</v>
      </c>
      <c r="D248" s="47" t="s">
        <v>169</v>
      </c>
      <c r="E248" s="47" t="s">
        <v>30</v>
      </c>
      <c r="F248" s="47" t="s">
        <v>380</v>
      </c>
      <c r="G248" s="47"/>
      <c r="H248" s="47" t="s">
        <v>803</v>
      </c>
      <c r="I248" s="48">
        <v>43782</v>
      </c>
      <c r="J248" s="47" t="s">
        <v>55</v>
      </c>
    </row>
    <row r="249" spans="1:10" x14ac:dyDescent="0.3">
      <c r="A249" s="47" t="s">
        <v>14</v>
      </c>
      <c r="B249" s="47" t="s">
        <v>58</v>
      </c>
      <c r="C249" s="47" t="s">
        <v>234</v>
      </c>
      <c r="D249" s="47" t="s">
        <v>235</v>
      </c>
      <c r="E249" s="47" t="s">
        <v>30</v>
      </c>
      <c r="F249" s="47" t="s">
        <v>380</v>
      </c>
      <c r="G249" s="47"/>
      <c r="H249" s="47" t="s">
        <v>1255</v>
      </c>
      <c r="I249" s="48">
        <v>43782</v>
      </c>
      <c r="J249" s="47" t="s">
        <v>55</v>
      </c>
    </row>
    <row r="250" spans="1:10" x14ac:dyDescent="0.3">
      <c r="A250" s="47" t="s">
        <v>2</v>
      </c>
      <c r="B250" s="47" t="s">
        <v>3</v>
      </c>
      <c r="C250" s="47" t="s">
        <v>1379</v>
      </c>
      <c r="D250" s="47" t="s">
        <v>1380</v>
      </c>
      <c r="E250" s="47" t="s">
        <v>4</v>
      </c>
      <c r="F250" s="47" t="s">
        <v>380</v>
      </c>
      <c r="G250" s="47"/>
      <c r="H250" s="47" t="s">
        <v>1381</v>
      </c>
      <c r="I250" s="48">
        <v>43783</v>
      </c>
      <c r="J250" s="47" t="s">
        <v>55</v>
      </c>
    </row>
    <row r="251" spans="1:10" x14ac:dyDescent="0.3">
      <c r="A251" s="47" t="s">
        <v>2</v>
      </c>
      <c r="B251" s="47" t="s">
        <v>3</v>
      </c>
      <c r="C251" s="47" t="s">
        <v>889</v>
      </c>
      <c r="D251" s="47" t="s">
        <v>890</v>
      </c>
      <c r="E251" s="47" t="s">
        <v>134</v>
      </c>
      <c r="F251" s="47" t="s">
        <v>380</v>
      </c>
      <c r="G251" s="47"/>
      <c r="H251" s="47" t="s">
        <v>891</v>
      </c>
      <c r="I251" s="48">
        <v>43783</v>
      </c>
      <c r="J251" s="47" t="s">
        <v>55</v>
      </c>
    </row>
    <row r="252" spans="1:10" x14ac:dyDescent="0.3">
      <c r="A252" s="47" t="s">
        <v>11</v>
      </c>
      <c r="B252" s="47" t="s">
        <v>12</v>
      </c>
      <c r="C252" s="47" t="s">
        <v>387</v>
      </c>
      <c r="D252" s="47" t="s">
        <v>388</v>
      </c>
      <c r="E252" s="47" t="s">
        <v>27</v>
      </c>
      <c r="F252" s="47" t="s">
        <v>380</v>
      </c>
      <c r="G252" s="47"/>
      <c r="H252" s="47" t="s">
        <v>627</v>
      </c>
      <c r="I252" s="48">
        <v>43783</v>
      </c>
      <c r="J252" s="47" t="s">
        <v>55</v>
      </c>
    </row>
    <row r="253" spans="1:10" x14ac:dyDescent="0.3">
      <c r="A253" s="47" t="s">
        <v>2</v>
      </c>
      <c r="B253" s="47" t="s">
        <v>3</v>
      </c>
      <c r="C253" s="47" t="s">
        <v>933</v>
      </c>
      <c r="D253" s="47" t="s">
        <v>934</v>
      </c>
      <c r="E253" s="47" t="s">
        <v>134</v>
      </c>
      <c r="F253" s="47" t="s">
        <v>380</v>
      </c>
      <c r="G253" s="47"/>
      <c r="H253" s="47" t="s">
        <v>935</v>
      </c>
      <c r="I253" s="48">
        <v>43783</v>
      </c>
      <c r="J253" s="47" t="s">
        <v>55</v>
      </c>
    </row>
    <row r="254" spans="1:10" x14ac:dyDescent="0.3">
      <c r="A254" s="47" t="s">
        <v>2</v>
      </c>
      <c r="B254" s="47" t="s">
        <v>3</v>
      </c>
      <c r="C254" s="47" t="s">
        <v>960</v>
      </c>
      <c r="D254" s="47" t="s">
        <v>961</v>
      </c>
      <c r="E254" s="47" t="s">
        <v>4</v>
      </c>
      <c r="F254" s="47" t="s">
        <v>380</v>
      </c>
      <c r="G254" s="47"/>
      <c r="H254" s="47" t="s">
        <v>962</v>
      </c>
      <c r="I254" s="48">
        <v>43783</v>
      </c>
      <c r="J254" s="47" t="s">
        <v>55</v>
      </c>
    </row>
    <row r="255" spans="1:10" x14ac:dyDescent="0.3">
      <c r="A255" s="47" t="s">
        <v>2</v>
      </c>
      <c r="B255" s="47" t="s">
        <v>3</v>
      </c>
      <c r="C255" s="47" t="s">
        <v>1311</v>
      </c>
      <c r="D255" s="47" t="s">
        <v>1312</v>
      </c>
      <c r="E255" s="47" t="s">
        <v>4</v>
      </c>
      <c r="F255" s="47" t="s">
        <v>380</v>
      </c>
      <c r="G255" s="47"/>
      <c r="H255" s="47" t="s">
        <v>1313</v>
      </c>
      <c r="I255" s="48">
        <v>43783</v>
      </c>
      <c r="J255" s="47" t="s">
        <v>55</v>
      </c>
    </row>
    <row r="256" spans="1:10" x14ac:dyDescent="0.3">
      <c r="A256" s="47" t="s">
        <v>8</v>
      </c>
      <c r="B256" s="47" t="s">
        <v>9</v>
      </c>
      <c r="C256" s="47" t="s">
        <v>209</v>
      </c>
      <c r="D256" s="47" t="s">
        <v>210</v>
      </c>
      <c r="E256" s="47" t="s">
        <v>10</v>
      </c>
      <c r="F256" s="47" t="s">
        <v>380</v>
      </c>
      <c r="G256" s="47"/>
      <c r="H256" s="47" t="s">
        <v>1090</v>
      </c>
      <c r="I256" s="48">
        <v>43784</v>
      </c>
      <c r="J256" s="47" t="s">
        <v>55</v>
      </c>
    </row>
    <row r="257" spans="1:10" x14ac:dyDescent="0.3">
      <c r="A257" s="47" t="s">
        <v>2</v>
      </c>
      <c r="B257" s="47" t="s">
        <v>3</v>
      </c>
      <c r="C257" s="47" t="s">
        <v>4416</v>
      </c>
      <c r="D257" s="47" t="s">
        <v>4417</v>
      </c>
      <c r="E257" s="47" t="s">
        <v>35</v>
      </c>
      <c r="F257" s="47" t="s">
        <v>382</v>
      </c>
      <c r="G257" s="49">
        <v>43465</v>
      </c>
      <c r="H257" s="47" t="s">
        <v>4418</v>
      </c>
      <c r="I257" s="48">
        <v>43784</v>
      </c>
      <c r="J257" s="47" t="s">
        <v>55</v>
      </c>
    </row>
    <row r="258" spans="1:10" x14ac:dyDescent="0.3">
      <c r="A258" s="47" t="s">
        <v>8</v>
      </c>
      <c r="B258" s="47" t="s">
        <v>9</v>
      </c>
      <c r="C258" s="47" t="s">
        <v>1122</v>
      </c>
      <c r="D258" s="47" t="s">
        <v>1123</v>
      </c>
      <c r="E258" s="47" t="s">
        <v>10</v>
      </c>
      <c r="F258" s="47" t="s">
        <v>380</v>
      </c>
      <c r="G258" s="47"/>
      <c r="H258" s="47" t="s">
        <v>1124</v>
      </c>
      <c r="I258" s="48">
        <v>43787</v>
      </c>
      <c r="J258" s="47" t="s">
        <v>55</v>
      </c>
    </row>
    <row r="259" spans="1:10" x14ac:dyDescent="0.3">
      <c r="A259" s="47" t="s">
        <v>18</v>
      </c>
      <c r="B259" s="47" t="s">
        <v>60</v>
      </c>
      <c r="C259" s="47" t="s">
        <v>481</v>
      </c>
      <c r="D259" s="47" t="s">
        <v>482</v>
      </c>
      <c r="E259" s="47" t="s">
        <v>272</v>
      </c>
      <c r="F259" s="47" t="s">
        <v>382</v>
      </c>
      <c r="G259" s="49">
        <v>43661</v>
      </c>
      <c r="H259" s="47" t="s">
        <v>671</v>
      </c>
      <c r="I259" s="48">
        <v>43787</v>
      </c>
      <c r="J259" s="47" t="s">
        <v>55</v>
      </c>
    </row>
    <row r="260" spans="1:10" x14ac:dyDescent="0.3">
      <c r="A260" s="47" t="s">
        <v>18</v>
      </c>
      <c r="B260" s="47" t="s">
        <v>60</v>
      </c>
      <c r="C260" s="47" t="s">
        <v>1083</v>
      </c>
      <c r="D260" s="47" t="s">
        <v>1084</v>
      </c>
      <c r="E260" s="47" t="s">
        <v>36</v>
      </c>
      <c r="F260" s="47" t="s">
        <v>380</v>
      </c>
      <c r="G260" s="47"/>
      <c r="H260" s="47" t="s">
        <v>1085</v>
      </c>
      <c r="I260" s="48">
        <v>43787</v>
      </c>
      <c r="J260" s="47" t="s">
        <v>55</v>
      </c>
    </row>
    <row r="261" spans="1:10" x14ac:dyDescent="0.3">
      <c r="A261" s="47" t="s">
        <v>14</v>
      </c>
      <c r="B261" s="47" t="s">
        <v>58</v>
      </c>
      <c r="C261" s="47" t="s">
        <v>211</v>
      </c>
      <c r="D261" s="47" t="s">
        <v>212</v>
      </c>
      <c r="E261" s="47" t="s">
        <v>30</v>
      </c>
      <c r="F261" s="47" t="s">
        <v>380</v>
      </c>
      <c r="G261" s="47"/>
      <c r="H261" s="47" t="s">
        <v>1102</v>
      </c>
      <c r="I261" s="48">
        <v>43787</v>
      </c>
      <c r="J261" s="47" t="s">
        <v>55</v>
      </c>
    </row>
    <row r="262" spans="1:10" x14ac:dyDescent="0.3">
      <c r="A262" s="47" t="s">
        <v>18</v>
      </c>
      <c r="B262" s="47" t="s">
        <v>60</v>
      </c>
      <c r="C262" s="47" t="s">
        <v>479</v>
      </c>
      <c r="D262" s="47" t="s">
        <v>480</v>
      </c>
      <c r="E262" s="47" t="s">
        <v>29</v>
      </c>
      <c r="F262" s="47" t="s">
        <v>380</v>
      </c>
      <c r="G262" s="47"/>
      <c r="H262" s="47" t="s">
        <v>631</v>
      </c>
      <c r="I262" s="48">
        <v>43787</v>
      </c>
      <c r="J262" s="47" t="s">
        <v>55</v>
      </c>
    </row>
    <row r="263" spans="1:10" x14ac:dyDescent="0.3">
      <c r="A263" s="47" t="s">
        <v>56</v>
      </c>
      <c r="B263" s="47" t="s">
        <v>57</v>
      </c>
      <c r="C263" s="47" t="s">
        <v>256</v>
      </c>
      <c r="D263" s="47" t="s">
        <v>257</v>
      </c>
      <c r="E263" s="47" t="s">
        <v>63</v>
      </c>
      <c r="F263" s="47" t="s">
        <v>380</v>
      </c>
      <c r="G263" s="47"/>
      <c r="H263" s="47" t="s">
        <v>1480</v>
      </c>
      <c r="I263" s="48">
        <v>43788</v>
      </c>
      <c r="J263" s="47" t="s">
        <v>55</v>
      </c>
    </row>
    <row r="264" spans="1:10" x14ac:dyDescent="0.3">
      <c r="A264" s="47" t="s">
        <v>11</v>
      </c>
      <c r="B264" s="47" t="s">
        <v>12</v>
      </c>
      <c r="C264" s="47" t="s">
        <v>385</v>
      </c>
      <c r="D264" s="47" t="s">
        <v>386</v>
      </c>
      <c r="E264" s="47" t="s">
        <v>27</v>
      </c>
      <c r="F264" s="47" t="s">
        <v>380</v>
      </c>
      <c r="G264" s="47"/>
      <c r="H264" s="47" t="s">
        <v>626</v>
      </c>
      <c r="I264" s="48">
        <v>43788</v>
      </c>
      <c r="J264" s="47" t="s">
        <v>55</v>
      </c>
    </row>
    <row r="265" spans="1:10" x14ac:dyDescent="0.3">
      <c r="A265" s="47" t="s">
        <v>5</v>
      </c>
      <c r="B265" s="47" t="s">
        <v>6</v>
      </c>
      <c r="C265" s="47" t="s">
        <v>659</v>
      </c>
      <c r="D265" s="47" t="s">
        <v>660</v>
      </c>
      <c r="E265" s="47" t="s">
        <v>25</v>
      </c>
      <c r="F265" s="47" t="s">
        <v>380</v>
      </c>
      <c r="G265" s="47"/>
      <c r="H265" s="47" t="s">
        <v>661</v>
      </c>
      <c r="I265" s="48">
        <v>43788</v>
      </c>
      <c r="J265" s="47" t="s">
        <v>55</v>
      </c>
    </row>
    <row r="266" spans="1:10" x14ac:dyDescent="0.3">
      <c r="A266" s="47" t="s">
        <v>5</v>
      </c>
      <c r="B266" s="47" t="s">
        <v>6</v>
      </c>
      <c r="C266" s="47" t="s">
        <v>494</v>
      </c>
      <c r="D266" s="47" t="s">
        <v>495</v>
      </c>
      <c r="E266" s="47" t="s">
        <v>7</v>
      </c>
      <c r="F266" s="47" t="s">
        <v>380</v>
      </c>
      <c r="G266" s="47"/>
      <c r="H266" s="47" t="s">
        <v>1246</v>
      </c>
      <c r="I266" s="48">
        <v>43788</v>
      </c>
      <c r="J266" s="47" t="s">
        <v>55</v>
      </c>
    </row>
    <row r="267" spans="1:10" x14ac:dyDescent="0.3">
      <c r="A267" s="47" t="s">
        <v>56</v>
      </c>
      <c r="B267" s="47" t="s">
        <v>57</v>
      </c>
      <c r="C267" s="47" t="s">
        <v>756</v>
      </c>
      <c r="D267" s="47" t="s">
        <v>757</v>
      </c>
      <c r="E267" s="47" t="s">
        <v>10</v>
      </c>
      <c r="F267" s="47" t="s">
        <v>382</v>
      </c>
      <c r="G267" s="49">
        <v>43448</v>
      </c>
      <c r="H267" s="47" t="s">
        <v>759</v>
      </c>
      <c r="I267" s="48">
        <v>43789</v>
      </c>
      <c r="J267" s="47" t="s">
        <v>55</v>
      </c>
    </row>
    <row r="268" spans="1:10" x14ac:dyDescent="0.3">
      <c r="A268" s="47" t="s">
        <v>5</v>
      </c>
      <c r="B268" s="47" t="s">
        <v>6</v>
      </c>
      <c r="C268" s="47" t="s">
        <v>716</v>
      </c>
      <c r="D268" s="47" t="s">
        <v>2193</v>
      </c>
      <c r="E268" s="47" t="s">
        <v>25</v>
      </c>
      <c r="F268" s="47" t="s">
        <v>382</v>
      </c>
      <c r="G268" s="49">
        <v>43448</v>
      </c>
      <c r="H268" s="47" t="s">
        <v>718</v>
      </c>
      <c r="I268" s="48">
        <v>43789</v>
      </c>
      <c r="J268" s="47" t="s">
        <v>55</v>
      </c>
    </row>
    <row r="269" spans="1:10" x14ac:dyDescent="0.3">
      <c r="A269" s="47" t="s">
        <v>5</v>
      </c>
      <c r="B269" s="47" t="s">
        <v>6</v>
      </c>
      <c r="C269" s="47" t="s">
        <v>696</v>
      </c>
      <c r="D269" s="47" t="s">
        <v>697</v>
      </c>
      <c r="E269" s="47" t="s">
        <v>25</v>
      </c>
      <c r="F269" s="47" t="s">
        <v>382</v>
      </c>
      <c r="G269" s="49">
        <v>43532</v>
      </c>
      <c r="H269" s="47" t="s">
        <v>698</v>
      </c>
      <c r="I269" s="48">
        <v>43789</v>
      </c>
      <c r="J269" s="47" t="s">
        <v>55</v>
      </c>
    </row>
    <row r="270" spans="1:10" x14ac:dyDescent="0.3">
      <c r="A270" s="47" t="s">
        <v>56</v>
      </c>
      <c r="B270" s="47" t="s">
        <v>57</v>
      </c>
      <c r="C270" s="47" t="s">
        <v>709</v>
      </c>
      <c r="D270" s="47" t="s">
        <v>710</v>
      </c>
      <c r="E270" s="47" t="s">
        <v>68</v>
      </c>
      <c r="F270" s="47" t="s">
        <v>382</v>
      </c>
      <c r="G270" s="49">
        <v>43448</v>
      </c>
      <c r="H270" s="47" t="s">
        <v>712</v>
      </c>
      <c r="I270" s="48">
        <v>43789</v>
      </c>
      <c r="J270" s="47" t="s">
        <v>55</v>
      </c>
    </row>
    <row r="271" spans="1:10" x14ac:dyDescent="0.3">
      <c r="A271" s="47" t="s">
        <v>56</v>
      </c>
      <c r="B271" s="47" t="s">
        <v>57</v>
      </c>
      <c r="C271" s="47" t="s">
        <v>1208</v>
      </c>
      <c r="D271" s="47" t="s">
        <v>974</v>
      </c>
      <c r="E271" s="47" t="s">
        <v>10</v>
      </c>
      <c r="F271" s="47" t="s">
        <v>380</v>
      </c>
      <c r="G271" s="47"/>
      <c r="H271" s="47" t="s">
        <v>1209</v>
      </c>
      <c r="I271" s="48">
        <v>43789</v>
      </c>
      <c r="J271" s="47" t="s">
        <v>55</v>
      </c>
    </row>
    <row r="272" spans="1:10" x14ac:dyDescent="0.3">
      <c r="A272" s="47" t="s">
        <v>5</v>
      </c>
      <c r="B272" s="47" t="s">
        <v>6</v>
      </c>
      <c r="C272" s="47" t="s">
        <v>847</v>
      </c>
      <c r="D272" s="47" t="s">
        <v>848</v>
      </c>
      <c r="E272" s="47" t="s">
        <v>25</v>
      </c>
      <c r="F272" s="47" t="s">
        <v>382</v>
      </c>
      <c r="G272" s="47"/>
      <c r="H272" s="47" t="s">
        <v>849</v>
      </c>
      <c r="I272" s="48">
        <v>43789</v>
      </c>
      <c r="J272" s="47" t="s">
        <v>55</v>
      </c>
    </row>
    <row r="273" spans="1:10" x14ac:dyDescent="0.3">
      <c r="A273" s="47" t="s">
        <v>8</v>
      </c>
      <c r="B273" s="47" t="s">
        <v>9</v>
      </c>
      <c r="C273" s="47" t="s">
        <v>154</v>
      </c>
      <c r="D273" s="47" t="s">
        <v>155</v>
      </c>
      <c r="E273" s="47" t="s">
        <v>20</v>
      </c>
      <c r="F273" s="47" t="s">
        <v>382</v>
      </c>
      <c r="G273" s="49">
        <v>43564</v>
      </c>
      <c r="H273" s="47" t="s">
        <v>1443</v>
      </c>
      <c r="I273" s="48">
        <v>43789</v>
      </c>
      <c r="J273" s="47" t="s">
        <v>55</v>
      </c>
    </row>
    <row r="274" spans="1:10" x14ac:dyDescent="0.3">
      <c r="A274" s="47" t="s">
        <v>8</v>
      </c>
      <c r="B274" s="47" t="s">
        <v>9</v>
      </c>
      <c r="C274" s="47" t="s">
        <v>1369</v>
      </c>
      <c r="D274" s="47" t="s">
        <v>1370</v>
      </c>
      <c r="E274" s="47" t="s">
        <v>108</v>
      </c>
      <c r="F274" s="47" t="s">
        <v>380</v>
      </c>
      <c r="G274" s="47"/>
      <c r="H274" s="47" t="s">
        <v>1371</v>
      </c>
      <c r="I274" s="48">
        <v>43789</v>
      </c>
      <c r="J274" s="47" t="s">
        <v>55</v>
      </c>
    </row>
    <row r="275" spans="1:10" x14ac:dyDescent="0.3">
      <c r="A275" s="47" t="s">
        <v>5</v>
      </c>
      <c r="B275" s="47" t="s">
        <v>6</v>
      </c>
      <c r="C275" s="47" t="s">
        <v>286</v>
      </c>
      <c r="D275" s="47" t="s">
        <v>287</v>
      </c>
      <c r="E275" s="47" t="s">
        <v>25</v>
      </c>
      <c r="F275" s="47" t="s">
        <v>380</v>
      </c>
      <c r="G275" s="47"/>
      <c r="H275" s="47" t="s">
        <v>821</v>
      </c>
      <c r="I275" s="48">
        <v>43789</v>
      </c>
      <c r="J275" s="47" t="s">
        <v>55</v>
      </c>
    </row>
    <row r="276" spans="1:10" x14ac:dyDescent="0.3">
      <c r="A276" s="47" t="s">
        <v>8</v>
      </c>
      <c r="B276" s="47" t="s">
        <v>9</v>
      </c>
      <c r="C276" s="47" t="s">
        <v>948</v>
      </c>
      <c r="D276" s="47" t="s">
        <v>2241</v>
      </c>
      <c r="E276" s="47" t="s">
        <v>21</v>
      </c>
      <c r="F276" s="47" t="s">
        <v>380</v>
      </c>
      <c r="G276" s="47"/>
      <c r="H276" s="47" t="s">
        <v>949</v>
      </c>
      <c r="I276" s="48">
        <v>43789</v>
      </c>
      <c r="J276" s="47" t="s">
        <v>55</v>
      </c>
    </row>
    <row r="277" spans="1:10" x14ac:dyDescent="0.3">
      <c r="A277" s="47" t="s">
        <v>15</v>
      </c>
      <c r="B277" s="47" t="s">
        <v>59</v>
      </c>
      <c r="C277" s="47" t="s">
        <v>1333</v>
      </c>
      <c r="D277" s="47" t="s">
        <v>1334</v>
      </c>
      <c r="E277" s="47" t="s">
        <v>16</v>
      </c>
      <c r="F277" s="47" t="s">
        <v>380</v>
      </c>
      <c r="G277" s="47"/>
      <c r="H277" s="47" t="s">
        <v>1335</v>
      </c>
      <c r="I277" s="48">
        <v>43790</v>
      </c>
      <c r="J277" s="47" t="s">
        <v>55</v>
      </c>
    </row>
    <row r="278" spans="1:10" x14ac:dyDescent="0.3">
      <c r="A278" s="47" t="s">
        <v>15</v>
      </c>
      <c r="B278" s="47" t="s">
        <v>59</v>
      </c>
      <c r="C278" s="47" t="s">
        <v>417</v>
      </c>
      <c r="D278" s="47" t="s">
        <v>301</v>
      </c>
      <c r="E278" s="47" t="s">
        <v>16</v>
      </c>
      <c r="F278" s="47" t="s">
        <v>380</v>
      </c>
      <c r="G278" s="47"/>
      <c r="H278" s="47" t="s">
        <v>1105</v>
      </c>
      <c r="I278" s="48">
        <v>43790</v>
      </c>
      <c r="J278" s="47" t="s">
        <v>55</v>
      </c>
    </row>
    <row r="279" spans="1:10" x14ac:dyDescent="0.3">
      <c r="A279" s="47" t="s">
        <v>18</v>
      </c>
      <c r="B279" s="47" t="s">
        <v>60</v>
      </c>
      <c r="C279" s="47" t="s">
        <v>1319</v>
      </c>
      <c r="D279" s="47" t="s">
        <v>413</v>
      </c>
      <c r="E279" s="47" t="s">
        <v>36</v>
      </c>
      <c r="F279" s="47" t="s">
        <v>380</v>
      </c>
      <c r="G279" s="47"/>
      <c r="H279" s="47" t="s">
        <v>1320</v>
      </c>
      <c r="I279" s="48">
        <v>43790</v>
      </c>
      <c r="J279" s="47" t="s">
        <v>55</v>
      </c>
    </row>
    <row r="280" spans="1:10" x14ac:dyDescent="0.3">
      <c r="A280" s="47" t="s">
        <v>2</v>
      </c>
      <c r="B280" s="47" t="s">
        <v>3</v>
      </c>
      <c r="C280" s="47" t="s">
        <v>1176</v>
      </c>
      <c r="D280" s="47" t="s">
        <v>974</v>
      </c>
      <c r="E280" s="47" t="s">
        <v>4</v>
      </c>
      <c r="F280" s="47" t="s">
        <v>380</v>
      </c>
      <c r="G280" s="47"/>
      <c r="H280" s="47" t="s">
        <v>1177</v>
      </c>
      <c r="I280" s="48">
        <v>43790</v>
      </c>
      <c r="J280" s="47" t="s">
        <v>55</v>
      </c>
    </row>
    <row r="281" spans="1:10" x14ac:dyDescent="0.3">
      <c r="A281" s="47" t="s">
        <v>15</v>
      </c>
      <c r="B281" s="47" t="s">
        <v>59</v>
      </c>
      <c r="C281" s="47" t="s">
        <v>363</v>
      </c>
      <c r="D281" s="47" t="s">
        <v>364</v>
      </c>
      <c r="E281" s="47" t="s">
        <v>16</v>
      </c>
      <c r="F281" s="47" t="s">
        <v>380</v>
      </c>
      <c r="G281" s="47"/>
      <c r="H281" s="47" t="s">
        <v>1368</v>
      </c>
      <c r="I281" s="48">
        <v>43790</v>
      </c>
      <c r="J281" s="47" t="s">
        <v>55</v>
      </c>
    </row>
    <row r="282" spans="1:10" x14ac:dyDescent="0.3">
      <c r="A282" s="47" t="s">
        <v>15</v>
      </c>
      <c r="B282" s="47" t="s">
        <v>59</v>
      </c>
      <c r="C282" s="47" t="s">
        <v>1409</v>
      </c>
      <c r="D282" s="47" t="s">
        <v>1410</v>
      </c>
      <c r="E282" s="47" t="s">
        <v>95</v>
      </c>
      <c r="F282" s="47" t="s">
        <v>380</v>
      </c>
      <c r="G282" s="47"/>
      <c r="H282" s="47" t="s">
        <v>1411</v>
      </c>
      <c r="I282" s="48">
        <v>43790</v>
      </c>
      <c r="J282" s="47" t="s">
        <v>55</v>
      </c>
    </row>
    <row r="283" spans="1:10" x14ac:dyDescent="0.3">
      <c r="A283" s="47" t="s">
        <v>15</v>
      </c>
      <c r="B283" s="47" t="s">
        <v>59</v>
      </c>
      <c r="C283" s="47" t="s">
        <v>892</v>
      </c>
      <c r="D283" s="47" t="s">
        <v>893</v>
      </c>
      <c r="E283" s="47" t="s">
        <v>68</v>
      </c>
      <c r="F283" s="47" t="s">
        <v>380</v>
      </c>
      <c r="G283" s="47"/>
      <c r="H283" s="47" t="s">
        <v>894</v>
      </c>
      <c r="I283" s="48">
        <v>43790</v>
      </c>
      <c r="J283" s="47" t="s">
        <v>55</v>
      </c>
    </row>
    <row r="284" spans="1:10" x14ac:dyDescent="0.3">
      <c r="A284" s="47" t="s">
        <v>15</v>
      </c>
      <c r="B284" s="47" t="s">
        <v>59</v>
      </c>
      <c r="C284" s="47" t="s">
        <v>570</v>
      </c>
      <c r="D284" s="47" t="s">
        <v>571</v>
      </c>
      <c r="E284" s="47" t="s">
        <v>16</v>
      </c>
      <c r="F284" s="47" t="s">
        <v>380</v>
      </c>
      <c r="G284" s="47"/>
      <c r="H284" s="47" t="s">
        <v>572</v>
      </c>
      <c r="I284" s="48">
        <v>43790</v>
      </c>
      <c r="J284" s="47" t="s">
        <v>55</v>
      </c>
    </row>
    <row r="285" spans="1:10" x14ac:dyDescent="0.3">
      <c r="A285" s="47" t="s">
        <v>15</v>
      </c>
      <c r="B285" s="47" t="s">
        <v>59</v>
      </c>
      <c r="C285" s="47" t="s">
        <v>345</v>
      </c>
      <c r="D285" s="47" t="s">
        <v>346</v>
      </c>
      <c r="E285" s="47" t="s">
        <v>95</v>
      </c>
      <c r="F285" s="47" t="s">
        <v>380</v>
      </c>
      <c r="G285" s="47"/>
      <c r="H285" s="47" t="s">
        <v>1193</v>
      </c>
      <c r="I285" s="48">
        <v>43790</v>
      </c>
      <c r="J285" s="47" t="s">
        <v>55</v>
      </c>
    </row>
    <row r="286" spans="1:10" x14ac:dyDescent="0.3">
      <c r="A286" s="47" t="s">
        <v>15</v>
      </c>
      <c r="B286" s="47" t="s">
        <v>59</v>
      </c>
      <c r="C286" s="47" t="s">
        <v>1119</v>
      </c>
      <c r="D286" s="47" t="s">
        <v>1120</v>
      </c>
      <c r="E286" s="47" t="s">
        <v>16</v>
      </c>
      <c r="F286" s="47" t="s">
        <v>380</v>
      </c>
      <c r="G286" s="47"/>
      <c r="H286" s="47" t="s">
        <v>1121</v>
      </c>
      <c r="I286" s="48">
        <v>43790</v>
      </c>
      <c r="J286" s="47" t="s">
        <v>55</v>
      </c>
    </row>
    <row r="287" spans="1:10" x14ac:dyDescent="0.3">
      <c r="A287" s="47" t="s">
        <v>15</v>
      </c>
      <c r="B287" s="47" t="s">
        <v>59</v>
      </c>
      <c r="C287" s="47" t="s">
        <v>411</v>
      </c>
      <c r="D287" s="47" t="s">
        <v>412</v>
      </c>
      <c r="E287" s="47" t="s">
        <v>26</v>
      </c>
      <c r="F287" s="47" t="s">
        <v>380</v>
      </c>
      <c r="G287" s="47"/>
      <c r="H287" s="47" t="s">
        <v>1028</v>
      </c>
      <c r="I287" s="48">
        <v>43790</v>
      </c>
      <c r="J287" s="47" t="s">
        <v>55</v>
      </c>
    </row>
    <row r="288" spans="1:10" ht="28.8" x14ac:dyDescent="0.3">
      <c r="A288" s="47" t="s">
        <v>18</v>
      </c>
      <c r="B288" s="47" t="s">
        <v>60</v>
      </c>
      <c r="C288" s="47" t="s">
        <v>518</v>
      </c>
      <c r="D288" s="47" t="s">
        <v>519</v>
      </c>
      <c r="E288" s="47" t="s">
        <v>514</v>
      </c>
      <c r="F288" s="47" t="s">
        <v>380</v>
      </c>
      <c r="G288" s="47"/>
      <c r="H288" s="47" t="s">
        <v>573</v>
      </c>
      <c r="I288" s="48">
        <v>43790</v>
      </c>
      <c r="J288" s="47" t="s">
        <v>55</v>
      </c>
    </row>
    <row r="289" spans="1:10" x14ac:dyDescent="0.3">
      <c r="A289" s="47" t="s">
        <v>15</v>
      </c>
      <c r="B289" s="47" t="s">
        <v>59</v>
      </c>
      <c r="C289" s="47" t="s">
        <v>1228</v>
      </c>
      <c r="D289" s="47" t="s">
        <v>1229</v>
      </c>
      <c r="E289" s="47" t="s">
        <v>26</v>
      </c>
      <c r="F289" s="47" t="s">
        <v>380</v>
      </c>
      <c r="G289" s="47"/>
      <c r="H289" s="47" t="s">
        <v>1230</v>
      </c>
      <c r="I289" s="48">
        <v>43790</v>
      </c>
      <c r="J289" s="47" t="s">
        <v>55</v>
      </c>
    </row>
    <row r="290" spans="1:10" x14ac:dyDescent="0.3">
      <c r="A290" s="47" t="s">
        <v>18</v>
      </c>
      <c r="B290" s="47" t="s">
        <v>60</v>
      </c>
      <c r="C290" s="47" t="s">
        <v>72</v>
      </c>
      <c r="D290" s="47" t="s">
        <v>73</v>
      </c>
      <c r="E290" s="47" t="s">
        <v>36</v>
      </c>
      <c r="F290" s="47" t="s">
        <v>380</v>
      </c>
      <c r="G290" s="47"/>
      <c r="H290" s="47" t="s">
        <v>769</v>
      </c>
      <c r="I290" s="48">
        <v>43790</v>
      </c>
      <c r="J290" s="47" t="s">
        <v>55</v>
      </c>
    </row>
    <row r="291" spans="1:10" x14ac:dyDescent="0.3">
      <c r="A291" s="47" t="s">
        <v>15</v>
      </c>
      <c r="B291" s="47" t="s">
        <v>59</v>
      </c>
      <c r="C291" s="47" t="s">
        <v>589</v>
      </c>
      <c r="D291" s="47" t="s">
        <v>590</v>
      </c>
      <c r="E291" s="47" t="s">
        <v>95</v>
      </c>
      <c r="F291" s="47" t="s">
        <v>380</v>
      </c>
      <c r="G291" s="47"/>
      <c r="H291" s="47" t="s">
        <v>591</v>
      </c>
      <c r="I291" s="48">
        <v>43790</v>
      </c>
      <c r="J291" s="47" t="s">
        <v>55</v>
      </c>
    </row>
    <row r="292" spans="1:10" x14ac:dyDescent="0.3">
      <c r="A292" s="47" t="s">
        <v>14</v>
      </c>
      <c r="B292" s="47" t="s">
        <v>58</v>
      </c>
      <c r="C292" s="47" t="s">
        <v>1314</v>
      </c>
      <c r="D292" s="47" t="s">
        <v>1315</v>
      </c>
      <c r="E292" s="47" t="s">
        <v>90</v>
      </c>
      <c r="F292" s="47" t="s">
        <v>380</v>
      </c>
      <c r="G292" s="47"/>
      <c r="H292" s="47" t="s">
        <v>1316</v>
      </c>
      <c r="I292" s="48">
        <v>43791</v>
      </c>
      <c r="J292" s="47" t="s">
        <v>55</v>
      </c>
    </row>
    <row r="293" spans="1:10" x14ac:dyDescent="0.3">
      <c r="A293" s="47" t="s">
        <v>14</v>
      </c>
      <c r="B293" s="47" t="s">
        <v>58</v>
      </c>
      <c r="C293" s="47" t="s">
        <v>574</v>
      </c>
      <c r="D293" s="47" t="s">
        <v>575</v>
      </c>
      <c r="E293" s="47" t="s">
        <v>94</v>
      </c>
      <c r="F293" s="47" t="s">
        <v>380</v>
      </c>
      <c r="G293" s="47"/>
      <c r="H293" s="47" t="s">
        <v>576</v>
      </c>
      <c r="I293" s="48">
        <v>43791</v>
      </c>
      <c r="J293" s="47" t="s">
        <v>55</v>
      </c>
    </row>
    <row r="294" spans="1:10" x14ac:dyDescent="0.3">
      <c r="A294" s="47" t="s">
        <v>56</v>
      </c>
      <c r="B294" s="47" t="s">
        <v>57</v>
      </c>
      <c r="C294" s="47" t="s">
        <v>164</v>
      </c>
      <c r="D294" s="47" t="s">
        <v>165</v>
      </c>
      <c r="E294" s="47" t="s">
        <v>63</v>
      </c>
      <c r="F294" s="47" t="s">
        <v>380</v>
      </c>
      <c r="G294" s="47"/>
      <c r="H294" s="47" t="s">
        <v>1564</v>
      </c>
      <c r="I294" s="48">
        <v>43791</v>
      </c>
      <c r="J294" s="47" t="s">
        <v>55</v>
      </c>
    </row>
    <row r="295" spans="1:10" x14ac:dyDescent="0.3">
      <c r="A295" s="47" t="s">
        <v>18</v>
      </c>
      <c r="B295" s="47" t="s">
        <v>60</v>
      </c>
      <c r="C295" s="47" t="s">
        <v>736</v>
      </c>
      <c r="D295" s="47" t="s">
        <v>737</v>
      </c>
      <c r="E295" s="47" t="s">
        <v>19</v>
      </c>
      <c r="F295" s="47" t="s">
        <v>380</v>
      </c>
      <c r="G295" s="47"/>
      <c r="H295" s="47" t="s">
        <v>738</v>
      </c>
      <c r="I295" s="48">
        <v>43791</v>
      </c>
      <c r="J295" s="47" t="s">
        <v>55</v>
      </c>
    </row>
    <row r="296" spans="1:10" x14ac:dyDescent="0.3">
      <c r="A296" s="47" t="s">
        <v>14</v>
      </c>
      <c r="B296" s="47" t="s">
        <v>58</v>
      </c>
      <c r="C296" s="47" t="s">
        <v>483</v>
      </c>
      <c r="D296" s="47" t="s">
        <v>484</v>
      </c>
      <c r="E296" s="47" t="s">
        <v>87</v>
      </c>
      <c r="F296" s="47" t="s">
        <v>380</v>
      </c>
      <c r="G296" s="47"/>
      <c r="H296" s="47" t="s">
        <v>779</v>
      </c>
      <c r="I296" s="48">
        <v>43791</v>
      </c>
      <c r="J296" s="47" t="s">
        <v>55</v>
      </c>
    </row>
    <row r="297" spans="1:10" x14ac:dyDescent="0.3">
      <c r="A297" s="47" t="s">
        <v>14</v>
      </c>
      <c r="B297" s="47" t="s">
        <v>58</v>
      </c>
      <c r="C297" s="47" t="s">
        <v>460</v>
      </c>
      <c r="D297" s="47" t="s">
        <v>1306</v>
      </c>
      <c r="E297" s="47" t="s">
        <v>30</v>
      </c>
      <c r="F297" s="47" t="s">
        <v>380</v>
      </c>
      <c r="G297" s="47"/>
      <c r="H297" s="47" t="s">
        <v>1307</v>
      </c>
      <c r="I297" s="48">
        <v>43791</v>
      </c>
      <c r="J297" s="47" t="s">
        <v>55</v>
      </c>
    </row>
    <row r="298" spans="1:10" x14ac:dyDescent="0.3">
      <c r="A298" s="47" t="s">
        <v>56</v>
      </c>
      <c r="B298" s="47" t="s">
        <v>57</v>
      </c>
      <c r="C298" s="47" t="s">
        <v>1453</v>
      </c>
      <c r="D298" s="47" t="s">
        <v>1454</v>
      </c>
      <c r="E298" s="47" t="s">
        <v>63</v>
      </c>
      <c r="F298" s="47" t="s">
        <v>380</v>
      </c>
      <c r="G298" s="47"/>
      <c r="H298" s="47" t="s">
        <v>1455</v>
      </c>
      <c r="I298" s="48">
        <v>43791</v>
      </c>
      <c r="J298" s="47" t="s">
        <v>55</v>
      </c>
    </row>
    <row r="299" spans="1:10" x14ac:dyDescent="0.3">
      <c r="A299" s="47" t="s">
        <v>56</v>
      </c>
      <c r="B299" s="47" t="s">
        <v>57</v>
      </c>
      <c r="C299" s="47" t="s">
        <v>1561</v>
      </c>
      <c r="D299" s="47" t="s">
        <v>1562</v>
      </c>
      <c r="E299" s="47" t="s">
        <v>63</v>
      </c>
      <c r="F299" s="47" t="s">
        <v>380</v>
      </c>
      <c r="G299" s="47"/>
      <c r="H299" s="47" t="s">
        <v>1563</v>
      </c>
      <c r="I299" s="48">
        <v>43791</v>
      </c>
      <c r="J299" s="47" t="s">
        <v>55</v>
      </c>
    </row>
    <row r="300" spans="1:10" x14ac:dyDescent="0.3">
      <c r="A300" s="47" t="s">
        <v>56</v>
      </c>
      <c r="B300" s="47" t="s">
        <v>57</v>
      </c>
      <c r="C300" s="47" t="s">
        <v>900</v>
      </c>
      <c r="D300" s="47" t="s">
        <v>901</v>
      </c>
      <c r="E300" s="47" t="s">
        <v>92</v>
      </c>
      <c r="F300" s="47" t="s">
        <v>380</v>
      </c>
      <c r="G300" s="47"/>
      <c r="H300" s="47" t="s">
        <v>902</v>
      </c>
      <c r="I300" s="48">
        <v>43791</v>
      </c>
      <c r="J300" s="47" t="s">
        <v>55</v>
      </c>
    </row>
    <row r="301" spans="1:10" x14ac:dyDescent="0.3">
      <c r="A301" s="47" t="s">
        <v>56</v>
      </c>
      <c r="B301" s="47" t="s">
        <v>57</v>
      </c>
      <c r="C301" s="47" t="s">
        <v>900</v>
      </c>
      <c r="D301" s="47" t="s">
        <v>901</v>
      </c>
      <c r="E301" s="47" t="s">
        <v>92</v>
      </c>
      <c r="F301" s="47" t="s">
        <v>380</v>
      </c>
      <c r="G301" s="47"/>
      <c r="H301" s="47" t="s">
        <v>903</v>
      </c>
      <c r="I301" s="48">
        <v>43791</v>
      </c>
      <c r="J301" s="47" t="s">
        <v>55</v>
      </c>
    </row>
    <row r="302" spans="1:10" x14ac:dyDescent="0.3">
      <c r="A302" s="47" t="s">
        <v>56</v>
      </c>
      <c r="B302" s="47" t="s">
        <v>57</v>
      </c>
      <c r="C302" s="47" t="s">
        <v>414</v>
      </c>
      <c r="D302" s="47" t="s">
        <v>402</v>
      </c>
      <c r="E302" s="47" t="s">
        <v>25</v>
      </c>
      <c r="F302" s="47" t="s">
        <v>380</v>
      </c>
      <c r="G302" s="47"/>
      <c r="H302" s="47" t="s">
        <v>1080</v>
      </c>
      <c r="I302" s="48">
        <v>43794</v>
      </c>
      <c r="J302" s="47" t="s">
        <v>55</v>
      </c>
    </row>
    <row r="303" spans="1:10" x14ac:dyDescent="0.3">
      <c r="A303" s="47" t="s">
        <v>15</v>
      </c>
      <c r="B303" s="47" t="s">
        <v>59</v>
      </c>
      <c r="C303" s="47" t="s">
        <v>1391</v>
      </c>
      <c r="D303" s="47" t="s">
        <v>1392</v>
      </c>
      <c r="E303" s="47" t="s">
        <v>171</v>
      </c>
      <c r="F303" s="47" t="s">
        <v>380</v>
      </c>
      <c r="G303" s="47"/>
      <c r="H303" s="47" t="s">
        <v>1393</v>
      </c>
      <c r="I303" s="48">
        <v>43794</v>
      </c>
      <c r="J303" s="47" t="s">
        <v>55</v>
      </c>
    </row>
    <row r="304" spans="1:10" x14ac:dyDescent="0.3">
      <c r="A304" s="47" t="s">
        <v>15</v>
      </c>
      <c r="B304" s="47" t="s">
        <v>59</v>
      </c>
      <c r="C304" s="47" t="s">
        <v>1076</v>
      </c>
      <c r="D304" s="47" t="s">
        <v>1077</v>
      </c>
      <c r="E304" s="47" t="s">
        <v>171</v>
      </c>
      <c r="F304" s="47" t="s">
        <v>380</v>
      </c>
      <c r="G304" s="47"/>
      <c r="H304" s="47" t="s">
        <v>1078</v>
      </c>
      <c r="I304" s="48">
        <v>43794</v>
      </c>
      <c r="J304" s="47" t="s">
        <v>55</v>
      </c>
    </row>
    <row r="305" spans="1:10" x14ac:dyDescent="0.3">
      <c r="A305" s="47" t="s">
        <v>15</v>
      </c>
      <c r="B305" s="47" t="s">
        <v>59</v>
      </c>
      <c r="C305" s="47" t="s">
        <v>1382</v>
      </c>
      <c r="D305" s="47" t="s">
        <v>1383</v>
      </c>
      <c r="E305" s="47" t="s">
        <v>26</v>
      </c>
      <c r="F305" s="47" t="s">
        <v>380</v>
      </c>
      <c r="G305" s="47"/>
      <c r="H305" s="47" t="s">
        <v>1384</v>
      </c>
      <c r="I305" s="48">
        <v>43794</v>
      </c>
      <c r="J305" s="47" t="s">
        <v>55</v>
      </c>
    </row>
    <row r="306" spans="1:10" x14ac:dyDescent="0.3">
      <c r="A306" s="47" t="s">
        <v>15</v>
      </c>
      <c r="B306" s="47" t="s">
        <v>59</v>
      </c>
      <c r="C306" s="47" t="s">
        <v>1376</v>
      </c>
      <c r="D306" s="47" t="s">
        <v>1377</v>
      </c>
      <c r="E306" s="47" t="s">
        <v>68</v>
      </c>
      <c r="F306" s="47" t="s">
        <v>380</v>
      </c>
      <c r="G306" s="47"/>
      <c r="H306" s="47" t="s">
        <v>1378</v>
      </c>
      <c r="I306" s="48">
        <v>43794</v>
      </c>
      <c r="J306" s="47" t="s">
        <v>55</v>
      </c>
    </row>
    <row r="307" spans="1:10" x14ac:dyDescent="0.3">
      <c r="A307" s="47" t="s">
        <v>15</v>
      </c>
      <c r="B307" s="47" t="s">
        <v>59</v>
      </c>
      <c r="C307" s="47" t="s">
        <v>1388</v>
      </c>
      <c r="D307" s="47" t="s">
        <v>1389</v>
      </c>
      <c r="E307" s="47" t="s">
        <v>26</v>
      </c>
      <c r="F307" s="47" t="s">
        <v>380</v>
      </c>
      <c r="G307" s="47"/>
      <c r="H307" s="47" t="s">
        <v>1390</v>
      </c>
      <c r="I307" s="48">
        <v>43794</v>
      </c>
      <c r="J307" s="47" t="s">
        <v>55</v>
      </c>
    </row>
    <row r="308" spans="1:10" x14ac:dyDescent="0.3">
      <c r="A308" s="47" t="s">
        <v>5</v>
      </c>
      <c r="B308" s="47" t="s">
        <v>6</v>
      </c>
      <c r="C308" s="47" t="s">
        <v>1001</v>
      </c>
      <c r="D308" s="47" t="s">
        <v>1002</v>
      </c>
      <c r="E308" s="47" t="s">
        <v>25</v>
      </c>
      <c r="F308" s="47" t="s">
        <v>382</v>
      </c>
      <c r="G308" s="47"/>
      <c r="H308" s="47" t="s">
        <v>1003</v>
      </c>
      <c r="I308" s="48">
        <v>43794</v>
      </c>
      <c r="J308" s="47" t="s">
        <v>55</v>
      </c>
    </row>
    <row r="309" spans="1:10" x14ac:dyDescent="0.3">
      <c r="A309" s="47" t="s">
        <v>15</v>
      </c>
      <c r="B309" s="47" t="s">
        <v>59</v>
      </c>
      <c r="C309" s="47" t="s">
        <v>1125</v>
      </c>
      <c r="D309" s="47" t="s">
        <v>1126</v>
      </c>
      <c r="E309" s="47" t="s">
        <v>16</v>
      </c>
      <c r="F309" s="47" t="s">
        <v>380</v>
      </c>
      <c r="G309" s="47"/>
      <c r="H309" s="47" t="s">
        <v>1127</v>
      </c>
      <c r="I309" s="48">
        <v>43794</v>
      </c>
      <c r="J309" s="47" t="s">
        <v>55</v>
      </c>
    </row>
    <row r="310" spans="1:10" x14ac:dyDescent="0.3">
      <c r="A310" s="47" t="s">
        <v>15</v>
      </c>
      <c r="B310" s="47" t="s">
        <v>59</v>
      </c>
      <c r="C310" s="47" t="s">
        <v>394</v>
      </c>
      <c r="D310" s="47" t="s">
        <v>395</v>
      </c>
      <c r="E310" s="47" t="s">
        <v>16</v>
      </c>
      <c r="F310" s="47" t="s">
        <v>380</v>
      </c>
      <c r="G310" s="47"/>
      <c r="H310" s="47" t="s">
        <v>798</v>
      </c>
      <c r="I310" s="48">
        <v>43794</v>
      </c>
      <c r="J310" s="47" t="s">
        <v>55</v>
      </c>
    </row>
    <row r="311" spans="1:10" x14ac:dyDescent="0.3">
      <c r="A311" s="47" t="s">
        <v>15</v>
      </c>
      <c r="B311" s="47" t="s">
        <v>59</v>
      </c>
      <c r="C311" s="47" t="s">
        <v>288</v>
      </c>
      <c r="D311" s="47" t="s">
        <v>289</v>
      </c>
      <c r="E311" s="47" t="s">
        <v>68</v>
      </c>
      <c r="F311" s="47" t="s">
        <v>380</v>
      </c>
      <c r="G311" s="47"/>
      <c r="H311" s="47" t="s">
        <v>823</v>
      </c>
      <c r="I311" s="48">
        <v>43794</v>
      </c>
      <c r="J311" s="47" t="s">
        <v>55</v>
      </c>
    </row>
    <row r="312" spans="1:10" x14ac:dyDescent="0.3">
      <c r="A312" s="47" t="s">
        <v>15</v>
      </c>
      <c r="B312" s="47" t="s">
        <v>59</v>
      </c>
      <c r="C312" s="47" t="s">
        <v>1214</v>
      </c>
      <c r="D312" s="47" t="s">
        <v>1215</v>
      </c>
      <c r="E312" s="47" t="s">
        <v>16</v>
      </c>
      <c r="F312" s="47" t="s">
        <v>380</v>
      </c>
      <c r="G312" s="47"/>
      <c r="H312" s="47" t="s">
        <v>1216</v>
      </c>
      <c r="I312" s="48">
        <v>43794</v>
      </c>
      <c r="J312" s="47" t="s">
        <v>55</v>
      </c>
    </row>
    <row r="313" spans="1:10" x14ac:dyDescent="0.3">
      <c r="A313" s="47" t="s">
        <v>15</v>
      </c>
      <c r="B313" s="47" t="s">
        <v>59</v>
      </c>
      <c r="C313" s="47" t="s">
        <v>456</v>
      </c>
      <c r="D313" s="47" t="s">
        <v>457</v>
      </c>
      <c r="E313" s="47" t="s">
        <v>26</v>
      </c>
      <c r="F313" s="47" t="s">
        <v>380</v>
      </c>
      <c r="G313" s="47"/>
      <c r="H313" s="47" t="s">
        <v>1086</v>
      </c>
      <c r="I313" s="48">
        <v>43794</v>
      </c>
      <c r="J313" s="47" t="s">
        <v>55</v>
      </c>
    </row>
    <row r="314" spans="1:10" x14ac:dyDescent="0.3">
      <c r="A314" s="47" t="s">
        <v>11</v>
      </c>
      <c r="B314" s="47" t="s">
        <v>12</v>
      </c>
      <c r="C314" s="47" t="s">
        <v>623</v>
      </c>
      <c r="D314" s="47" t="s">
        <v>624</v>
      </c>
      <c r="E314" s="47" t="s">
        <v>88</v>
      </c>
      <c r="F314" s="47" t="s">
        <v>380</v>
      </c>
      <c r="G314" s="47"/>
      <c r="H314" s="47" t="s">
        <v>625</v>
      </c>
      <c r="I314" s="48">
        <v>43794</v>
      </c>
      <c r="J314" s="47" t="s">
        <v>55</v>
      </c>
    </row>
    <row r="315" spans="1:10" x14ac:dyDescent="0.3">
      <c r="A315" s="47" t="s">
        <v>18</v>
      </c>
      <c r="B315" s="47" t="s">
        <v>60</v>
      </c>
      <c r="C315" s="47" t="s">
        <v>144</v>
      </c>
      <c r="D315" s="47" t="s">
        <v>145</v>
      </c>
      <c r="E315" s="47" t="s">
        <v>91</v>
      </c>
      <c r="F315" s="47" t="s">
        <v>380</v>
      </c>
      <c r="G315" s="47"/>
      <c r="H315" s="47" t="s">
        <v>922</v>
      </c>
      <c r="I315" s="48">
        <v>43795</v>
      </c>
      <c r="J315" s="47" t="s">
        <v>55</v>
      </c>
    </row>
    <row r="316" spans="1:10" x14ac:dyDescent="0.3">
      <c r="A316" s="47" t="s">
        <v>14</v>
      </c>
      <c r="B316" s="47" t="s">
        <v>58</v>
      </c>
      <c r="C316" s="47" t="s">
        <v>273</v>
      </c>
      <c r="D316" s="47" t="s">
        <v>274</v>
      </c>
      <c r="E316" s="47" t="s">
        <v>94</v>
      </c>
      <c r="F316" s="47" t="s">
        <v>380</v>
      </c>
      <c r="G316" s="47"/>
      <c r="H316" s="47" t="s">
        <v>752</v>
      </c>
      <c r="I316" s="48">
        <v>43795</v>
      </c>
      <c r="J316" s="47" t="s">
        <v>55</v>
      </c>
    </row>
    <row r="317" spans="1:10" x14ac:dyDescent="0.3">
      <c r="A317" s="47" t="s">
        <v>15</v>
      </c>
      <c r="B317" s="47" t="s">
        <v>59</v>
      </c>
      <c r="C317" s="47" t="s">
        <v>141</v>
      </c>
      <c r="D317" s="47" t="s">
        <v>142</v>
      </c>
      <c r="E317" s="47" t="s">
        <v>143</v>
      </c>
      <c r="F317" s="47" t="s">
        <v>380</v>
      </c>
      <c r="G317" s="47"/>
      <c r="H317" s="47" t="s">
        <v>911</v>
      </c>
      <c r="I317" s="48">
        <v>43796</v>
      </c>
      <c r="J317" s="47" t="s">
        <v>55</v>
      </c>
    </row>
    <row r="318" spans="1:10" x14ac:dyDescent="0.3">
      <c r="A318" s="47" t="s">
        <v>15</v>
      </c>
      <c r="B318" s="47" t="s">
        <v>59</v>
      </c>
      <c r="C318" s="47" t="s">
        <v>1421</v>
      </c>
      <c r="D318" s="47" t="s">
        <v>1422</v>
      </c>
      <c r="E318" s="47" t="s">
        <v>16</v>
      </c>
      <c r="F318" s="47" t="s">
        <v>380</v>
      </c>
      <c r="G318" s="47"/>
      <c r="H318" s="47" t="s">
        <v>1423</v>
      </c>
      <c r="I318" s="48">
        <v>43796</v>
      </c>
      <c r="J318" s="47" t="s">
        <v>55</v>
      </c>
    </row>
    <row r="319" spans="1:10" x14ac:dyDescent="0.3">
      <c r="A319" s="47" t="s">
        <v>14</v>
      </c>
      <c r="B319" s="47" t="s">
        <v>58</v>
      </c>
      <c r="C319" s="47" t="s">
        <v>526</v>
      </c>
      <c r="D319" s="47" t="s">
        <v>527</v>
      </c>
      <c r="E319" s="47" t="s">
        <v>115</v>
      </c>
      <c r="F319" s="47" t="s">
        <v>382</v>
      </c>
      <c r="G319" s="49">
        <v>43449</v>
      </c>
      <c r="H319" s="47" t="s">
        <v>951</v>
      </c>
      <c r="I319" s="48">
        <v>43796</v>
      </c>
      <c r="J319" s="47" t="s">
        <v>55</v>
      </c>
    </row>
    <row r="320" spans="1:10" x14ac:dyDescent="0.3">
      <c r="A320" s="47" t="s">
        <v>15</v>
      </c>
      <c r="B320" s="47" t="s">
        <v>59</v>
      </c>
      <c r="C320" s="47" t="s">
        <v>686</v>
      </c>
      <c r="D320" s="47" t="s">
        <v>687</v>
      </c>
      <c r="E320" s="47" t="s">
        <v>16</v>
      </c>
      <c r="F320" s="47" t="s">
        <v>380</v>
      </c>
      <c r="G320" s="47"/>
      <c r="H320" s="47" t="s">
        <v>688</v>
      </c>
      <c r="I320" s="48">
        <v>43796</v>
      </c>
      <c r="J320" s="47" t="s">
        <v>55</v>
      </c>
    </row>
    <row r="321" spans="1:10" x14ac:dyDescent="0.3">
      <c r="A321" s="47" t="s">
        <v>15</v>
      </c>
      <c r="B321" s="47" t="s">
        <v>59</v>
      </c>
      <c r="C321" s="47" t="s">
        <v>313</v>
      </c>
      <c r="D321" s="47" t="s">
        <v>314</v>
      </c>
      <c r="E321" s="47" t="s">
        <v>16</v>
      </c>
      <c r="F321" s="47" t="s">
        <v>380</v>
      </c>
      <c r="G321" s="47"/>
      <c r="H321" s="47" t="s">
        <v>963</v>
      </c>
      <c r="I321" s="48">
        <v>43796</v>
      </c>
      <c r="J321" s="47" t="s">
        <v>55</v>
      </c>
    </row>
    <row r="322" spans="1:10" x14ac:dyDescent="0.3">
      <c r="A322" s="47" t="s">
        <v>15</v>
      </c>
      <c r="B322" s="47" t="s">
        <v>59</v>
      </c>
      <c r="C322" s="47" t="s">
        <v>309</v>
      </c>
      <c r="D322" s="47" t="s">
        <v>310</v>
      </c>
      <c r="E322" s="47" t="s">
        <v>16</v>
      </c>
      <c r="F322" s="47" t="s">
        <v>380</v>
      </c>
      <c r="G322" s="47"/>
      <c r="H322" s="47" t="s">
        <v>913</v>
      </c>
      <c r="I322" s="48">
        <v>43796</v>
      </c>
      <c r="J322" s="47" t="s">
        <v>55</v>
      </c>
    </row>
    <row r="323" spans="1:10" x14ac:dyDescent="0.3">
      <c r="A323" s="47" t="s">
        <v>56</v>
      </c>
      <c r="B323" s="47" t="s">
        <v>57</v>
      </c>
      <c r="C323" s="47" t="s">
        <v>469</v>
      </c>
      <c r="D323" s="47" t="s">
        <v>2217</v>
      </c>
      <c r="E323" s="47" t="s">
        <v>91</v>
      </c>
      <c r="F323" s="47" t="s">
        <v>382</v>
      </c>
      <c r="G323" s="49">
        <v>43580</v>
      </c>
      <c r="H323" s="47" t="s">
        <v>569</v>
      </c>
      <c r="I323" s="48">
        <v>43796</v>
      </c>
      <c r="J323" s="47" t="s">
        <v>55</v>
      </c>
    </row>
    <row r="324" spans="1:10" x14ac:dyDescent="0.3">
      <c r="A324" s="47" t="s">
        <v>15</v>
      </c>
      <c r="B324" s="47" t="s">
        <v>59</v>
      </c>
      <c r="C324" s="47" t="s">
        <v>229</v>
      </c>
      <c r="D324" s="47" t="s">
        <v>230</v>
      </c>
      <c r="E324" s="47" t="s">
        <v>171</v>
      </c>
      <c r="F324" s="47" t="s">
        <v>380</v>
      </c>
      <c r="G324" s="47"/>
      <c r="H324" s="47" t="s">
        <v>1227</v>
      </c>
      <c r="I324" s="48">
        <v>43796</v>
      </c>
      <c r="J324" s="47" t="s">
        <v>55</v>
      </c>
    </row>
    <row r="325" spans="1:10" x14ac:dyDescent="0.3">
      <c r="A325" s="47" t="s">
        <v>15</v>
      </c>
      <c r="B325" s="47" t="s">
        <v>59</v>
      </c>
      <c r="C325" s="47" t="s">
        <v>227</v>
      </c>
      <c r="D325" s="47" t="s">
        <v>228</v>
      </c>
      <c r="E325" s="47" t="s">
        <v>16</v>
      </c>
      <c r="F325" s="47" t="s">
        <v>380</v>
      </c>
      <c r="G325" s="47"/>
      <c r="H325" s="47" t="s">
        <v>1213</v>
      </c>
      <c r="I325" s="48">
        <v>43796</v>
      </c>
      <c r="J325" s="47" t="s">
        <v>55</v>
      </c>
    </row>
    <row r="326" spans="1:10" x14ac:dyDescent="0.3">
      <c r="A326" s="47" t="s">
        <v>56</v>
      </c>
      <c r="B326" s="47" t="s">
        <v>57</v>
      </c>
      <c r="C326" s="47" t="s">
        <v>1468</v>
      </c>
      <c r="D326" s="47" t="s">
        <v>1469</v>
      </c>
      <c r="E326" s="47" t="s">
        <v>63</v>
      </c>
      <c r="F326" s="47" t="s">
        <v>380</v>
      </c>
      <c r="G326" s="47"/>
      <c r="H326" s="47" t="s">
        <v>1470</v>
      </c>
      <c r="I326" s="48">
        <v>43798</v>
      </c>
      <c r="J326" s="47" t="s">
        <v>55</v>
      </c>
    </row>
    <row r="327" spans="1:10" x14ac:dyDescent="0.3">
      <c r="A327" s="47" t="s">
        <v>56</v>
      </c>
      <c r="B327" s="47" t="s">
        <v>57</v>
      </c>
      <c r="C327" s="47" t="s">
        <v>1528</v>
      </c>
      <c r="D327" s="47" t="s">
        <v>1529</v>
      </c>
      <c r="E327" s="47" t="s">
        <v>63</v>
      </c>
      <c r="F327" s="47" t="s">
        <v>380</v>
      </c>
      <c r="G327" s="47"/>
      <c r="H327" s="47" t="s">
        <v>1530</v>
      </c>
      <c r="I327" s="48">
        <v>43798</v>
      </c>
      <c r="J327" s="47" t="s">
        <v>55</v>
      </c>
    </row>
    <row r="328" spans="1:10" x14ac:dyDescent="0.3">
      <c r="A328" s="47" t="s">
        <v>14</v>
      </c>
      <c r="B328" s="47" t="s">
        <v>58</v>
      </c>
      <c r="C328" s="47" t="s">
        <v>150</v>
      </c>
      <c r="D328" s="47" t="s">
        <v>151</v>
      </c>
      <c r="E328" s="47" t="s">
        <v>135</v>
      </c>
      <c r="F328" s="47" t="s">
        <v>380</v>
      </c>
      <c r="G328" s="47"/>
      <c r="H328" s="47" t="s">
        <v>1047</v>
      </c>
      <c r="I328" s="48">
        <v>43801</v>
      </c>
      <c r="J328" s="47" t="s">
        <v>55</v>
      </c>
    </row>
    <row r="329" spans="1:10" x14ac:dyDescent="0.3">
      <c r="A329" s="47" t="s">
        <v>14</v>
      </c>
      <c r="B329" s="47" t="s">
        <v>58</v>
      </c>
      <c r="C329" s="47" t="s">
        <v>795</v>
      </c>
      <c r="D329" s="47" t="s">
        <v>796</v>
      </c>
      <c r="E329" s="47" t="s">
        <v>115</v>
      </c>
      <c r="F329" s="47" t="s">
        <v>382</v>
      </c>
      <c r="G329" s="47"/>
      <c r="H329" s="47" t="s">
        <v>797</v>
      </c>
      <c r="I329" s="48">
        <v>43801</v>
      </c>
      <c r="J329" s="47" t="s">
        <v>55</v>
      </c>
    </row>
    <row r="330" spans="1:10" x14ac:dyDescent="0.3">
      <c r="A330" s="47" t="s">
        <v>5</v>
      </c>
      <c r="B330" s="47" t="s">
        <v>6</v>
      </c>
      <c r="C330" s="47" t="s">
        <v>973</v>
      </c>
      <c r="D330" s="47" t="s">
        <v>974</v>
      </c>
      <c r="E330" s="47" t="s">
        <v>25</v>
      </c>
      <c r="F330" s="47" t="s">
        <v>380</v>
      </c>
      <c r="G330" s="47"/>
      <c r="H330" s="47" t="s">
        <v>975</v>
      </c>
      <c r="I330" s="48">
        <v>43801</v>
      </c>
      <c r="J330" s="47" t="s">
        <v>55</v>
      </c>
    </row>
    <row r="331" spans="1:10" x14ac:dyDescent="0.3">
      <c r="A331" s="47" t="s">
        <v>56</v>
      </c>
      <c r="B331" s="47" t="s">
        <v>57</v>
      </c>
      <c r="C331" s="47" t="s">
        <v>1094</v>
      </c>
      <c r="D331" s="47" t="s">
        <v>974</v>
      </c>
      <c r="E331" s="47" t="s">
        <v>7</v>
      </c>
      <c r="F331" s="47" t="s">
        <v>380</v>
      </c>
      <c r="G331" s="47"/>
      <c r="H331" s="47" t="s">
        <v>1095</v>
      </c>
      <c r="I331" s="48">
        <v>43801</v>
      </c>
      <c r="J331" s="47" t="s">
        <v>55</v>
      </c>
    </row>
    <row r="332" spans="1:10" x14ac:dyDescent="0.3">
      <c r="A332" s="47" t="s">
        <v>15</v>
      </c>
      <c r="B332" s="47" t="s">
        <v>59</v>
      </c>
      <c r="C332" s="47" t="s">
        <v>882</v>
      </c>
      <c r="D332" s="47" t="s">
        <v>883</v>
      </c>
      <c r="E332" s="47" t="s">
        <v>16</v>
      </c>
      <c r="F332" s="47" t="s">
        <v>380</v>
      </c>
      <c r="G332" s="47"/>
      <c r="H332" s="47" t="s">
        <v>884</v>
      </c>
      <c r="I332" s="48">
        <v>43801</v>
      </c>
      <c r="J332" s="47" t="s">
        <v>55</v>
      </c>
    </row>
    <row r="333" spans="1:10" x14ac:dyDescent="0.3">
      <c r="A333" s="47" t="s">
        <v>56</v>
      </c>
      <c r="B333" s="47" t="s">
        <v>57</v>
      </c>
      <c r="C333" s="47" t="s">
        <v>403</v>
      </c>
      <c r="D333" s="47" t="s">
        <v>402</v>
      </c>
      <c r="E333" s="47" t="s">
        <v>10</v>
      </c>
      <c r="F333" s="47" t="s">
        <v>380</v>
      </c>
      <c r="G333" s="47"/>
      <c r="H333" s="47" t="s">
        <v>947</v>
      </c>
      <c r="I333" s="48">
        <v>43801</v>
      </c>
      <c r="J333" s="47" t="s">
        <v>55</v>
      </c>
    </row>
    <row r="334" spans="1:10" x14ac:dyDescent="0.3">
      <c r="A334" s="47" t="s">
        <v>5</v>
      </c>
      <c r="B334" s="47" t="s">
        <v>6</v>
      </c>
      <c r="C334" s="47" t="s">
        <v>408</v>
      </c>
      <c r="D334" s="47" t="s">
        <v>409</v>
      </c>
      <c r="E334" s="47" t="s">
        <v>7</v>
      </c>
      <c r="F334" s="47" t="s">
        <v>382</v>
      </c>
      <c r="G334" s="49">
        <v>43398</v>
      </c>
      <c r="H334" s="47" t="s">
        <v>1012</v>
      </c>
      <c r="I334" s="48">
        <v>43801</v>
      </c>
      <c r="J334" s="47" t="s">
        <v>55</v>
      </c>
    </row>
    <row r="335" spans="1:10" x14ac:dyDescent="0.3">
      <c r="A335" s="47" t="s">
        <v>2</v>
      </c>
      <c r="B335" s="47" t="s">
        <v>3</v>
      </c>
      <c r="C335" s="47" t="s">
        <v>347</v>
      </c>
      <c r="D335" s="47" t="s">
        <v>348</v>
      </c>
      <c r="E335" s="47" t="s">
        <v>4</v>
      </c>
      <c r="F335" s="47" t="s">
        <v>380</v>
      </c>
      <c r="G335" s="47"/>
      <c r="H335" s="47" t="s">
        <v>1204</v>
      </c>
      <c r="I335" s="48">
        <v>43801</v>
      </c>
      <c r="J335" s="47" t="s">
        <v>55</v>
      </c>
    </row>
    <row r="336" spans="1:10" x14ac:dyDescent="0.3">
      <c r="A336" s="47" t="s">
        <v>14</v>
      </c>
      <c r="B336" s="47" t="s">
        <v>58</v>
      </c>
      <c r="C336" s="47" t="s">
        <v>349</v>
      </c>
      <c r="D336" s="47" t="s">
        <v>350</v>
      </c>
      <c r="E336" s="47" t="s">
        <v>90</v>
      </c>
      <c r="F336" s="47" t="s">
        <v>380</v>
      </c>
      <c r="G336" s="47"/>
      <c r="H336" s="47" t="s">
        <v>1249</v>
      </c>
      <c r="I336" s="48">
        <v>43801</v>
      </c>
      <c r="J336" s="47" t="s">
        <v>55</v>
      </c>
    </row>
    <row r="337" spans="1:10" x14ac:dyDescent="0.3">
      <c r="A337" s="47" t="s">
        <v>18</v>
      </c>
      <c r="B337" s="47" t="s">
        <v>60</v>
      </c>
      <c r="C337" s="47" t="s">
        <v>184</v>
      </c>
      <c r="D337" s="47" t="s">
        <v>2231</v>
      </c>
      <c r="E337" s="47" t="s">
        <v>19</v>
      </c>
      <c r="F337" s="47" t="s">
        <v>380</v>
      </c>
      <c r="G337" s="47"/>
      <c r="H337" s="47" t="s">
        <v>857</v>
      </c>
      <c r="I337" s="48">
        <v>43801</v>
      </c>
      <c r="J337" s="47" t="s">
        <v>55</v>
      </c>
    </row>
    <row r="338" spans="1:10" x14ac:dyDescent="0.3">
      <c r="A338" s="47" t="s">
        <v>18</v>
      </c>
      <c r="B338" s="47" t="s">
        <v>60</v>
      </c>
      <c r="C338" s="47" t="s">
        <v>981</v>
      </c>
      <c r="D338" s="47" t="s">
        <v>982</v>
      </c>
      <c r="E338" s="47" t="s">
        <v>19</v>
      </c>
      <c r="F338" s="47" t="s">
        <v>380</v>
      </c>
      <c r="G338" s="47"/>
      <c r="H338" s="47" t="s">
        <v>983</v>
      </c>
      <c r="I338" s="48">
        <v>43801</v>
      </c>
      <c r="J338" s="47" t="s">
        <v>55</v>
      </c>
    </row>
    <row r="339" spans="1:10" x14ac:dyDescent="0.3">
      <c r="A339" s="47" t="s">
        <v>18</v>
      </c>
      <c r="B339" s="47" t="s">
        <v>60</v>
      </c>
      <c r="C339" s="47" t="s">
        <v>219</v>
      </c>
      <c r="D339" s="47" t="s">
        <v>220</v>
      </c>
      <c r="E339" s="47" t="s">
        <v>19</v>
      </c>
      <c r="F339" s="47" t="s">
        <v>380</v>
      </c>
      <c r="G339" s="47"/>
      <c r="H339" s="47" t="s">
        <v>1155</v>
      </c>
      <c r="I339" s="48">
        <v>43801</v>
      </c>
      <c r="J339" s="47" t="s">
        <v>55</v>
      </c>
    </row>
    <row r="340" spans="1:10" x14ac:dyDescent="0.3">
      <c r="A340" s="47" t="s">
        <v>2</v>
      </c>
      <c r="B340" s="47" t="s">
        <v>3</v>
      </c>
      <c r="C340" s="47" t="s">
        <v>988</v>
      </c>
      <c r="D340" s="47" t="s">
        <v>4306</v>
      </c>
      <c r="E340" s="47" t="s">
        <v>109</v>
      </c>
      <c r="F340" s="47" t="s">
        <v>380</v>
      </c>
      <c r="G340" s="47"/>
      <c r="H340" s="47" t="s">
        <v>989</v>
      </c>
      <c r="I340" s="48">
        <v>43801</v>
      </c>
      <c r="J340" s="47" t="s">
        <v>55</v>
      </c>
    </row>
    <row r="341" spans="1:10" x14ac:dyDescent="0.3">
      <c r="A341" s="47" t="s">
        <v>14</v>
      </c>
      <c r="B341" s="47" t="s">
        <v>58</v>
      </c>
      <c r="C341" s="47" t="s">
        <v>1029</v>
      </c>
      <c r="D341" s="47" t="s">
        <v>1030</v>
      </c>
      <c r="E341" s="47" t="s">
        <v>87</v>
      </c>
      <c r="F341" s="47" t="s">
        <v>380</v>
      </c>
      <c r="G341" s="47"/>
      <c r="H341" s="47" t="s">
        <v>1031</v>
      </c>
      <c r="I341" s="48">
        <v>43801</v>
      </c>
      <c r="J341" s="47" t="s">
        <v>55</v>
      </c>
    </row>
    <row r="342" spans="1:10" x14ac:dyDescent="0.3">
      <c r="A342" s="47" t="s">
        <v>14</v>
      </c>
      <c r="B342" s="47" t="s">
        <v>58</v>
      </c>
      <c r="C342" s="47" t="s">
        <v>475</v>
      </c>
      <c r="D342" s="47" t="s">
        <v>476</v>
      </c>
      <c r="E342" s="47" t="s">
        <v>30</v>
      </c>
      <c r="F342" s="47" t="s">
        <v>382</v>
      </c>
      <c r="G342" s="49">
        <v>43646</v>
      </c>
      <c r="H342" s="47" t="s">
        <v>1305</v>
      </c>
      <c r="I342" s="48">
        <v>43801</v>
      </c>
      <c r="J342" s="47" t="s">
        <v>55</v>
      </c>
    </row>
    <row r="343" spans="1:10" x14ac:dyDescent="0.3">
      <c r="A343" s="47" t="s">
        <v>2</v>
      </c>
      <c r="B343" s="47" t="s">
        <v>3</v>
      </c>
      <c r="C343" s="47" t="s">
        <v>201</v>
      </c>
      <c r="D343" s="47" t="s">
        <v>202</v>
      </c>
      <c r="E343" s="47" t="s">
        <v>4</v>
      </c>
      <c r="F343" s="47" t="s">
        <v>380</v>
      </c>
      <c r="G343" s="47"/>
      <c r="H343" s="47" t="s">
        <v>1021</v>
      </c>
      <c r="I343" s="48">
        <v>43801</v>
      </c>
      <c r="J343" s="47" t="s">
        <v>55</v>
      </c>
    </row>
    <row r="344" spans="1:10" x14ac:dyDescent="0.3">
      <c r="A344" s="47" t="s">
        <v>11</v>
      </c>
      <c r="B344" s="47" t="s">
        <v>12</v>
      </c>
      <c r="C344" s="47" t="s">
        <v>636</v>
      </c>
      <c r="D344" s="47" t="s">
        <v>637</v>
      </c>
      <c r="E344" s="47" t="s">
        <v>24</v>
      </c>
      <c r="F344" s="47" t="s">
        <v>380</v>
      </c>
      <c r="G344" s="47"/>
      <c r="H344" s="47" t="s">
        <v>638</v>
      </c>
      <c r="I344" s="48">
        <v>43801</v>
      </c>
      <c r="J344" s="47" t="s">
        <v>55</v>
      </c>
    </row>
    <row r="345" spans="1:10" x14ac:dyDescent="0.3">
      <c r="A345" s="47" t="s">
        <v>2</v>
      </c>
      <c r="B345" s="47" t="s">
        <v>3</v>
      </c>
      <c r="C345" s="47" t="s">
        <v>1223</v>
      </c>
      <c r="D345" s="47" t="s">
        <v>1224</v>
      </c>
      <c r="E345" s="47" t="s">
        <v>4</v>
      </c>
      <c r="F345" s="47" t="s">
        <v>380</v>
      </c>
      <c r="G345" s="47"/>
      <c r="H345" s="47" t="s">
        <v>1225</v>
      </c>
      <c r="I345" s="48">
        <v>43801</v>
      </c>
      <c r="J345" s="47" t="s">
        <v>55</v>
      </c>
    </row>
    <row r="346" spans="1:10" x14ac:dyDescent="0.3">
      <c r="A346" s="47" t="s">
        <v>14</v>
      </c>
      <c r="B346" s="47" t="s">
        <v>58</v>
      </c>
      <c r="C346" s="47" t="s">
        <v>765</v>
      </c>
      <c r="D346" s="47" t="s">
        <v>766</v>
      </c>
      <c r="E346" s="47" t="s">
        <v>87</v>
      </c>
      <c r="F346" s="47" t="s">
        <v>380</v>
      </c>
      <c r="G346" s="47"/>
      <c r="H346" s="47" t="s">
        <v>767</v>
      </c>
      <c r="I346" s="48">
        <v>43801</v>
      </c>
      <c r="J346" s="47" t="s">
        <v>55</v>
      </c>
    </row>
    <row r="347" spans="1:10" x14ac:dyDescent="0.3">
      <c r="A347" s="47" t="s">
        <v>14</v>
      </c>
      <c r="B347" s="47" t="s">
        <v>58</v>
      </c>
      <c r="C347" s="47" t="s">
        <v>1243</v>
      </c>
      <c r="D347" s="47" t="s">
        <v>1244</v>
      </c>
      <c r="E347" s="47" t="s">
        <v>90</v>
      </c>
      <c r="F347" s="47" t="s">
        <v>380</v>
      </c>
      <c r="G347" s="47"/>
      <c r="H347" s="47" t="s">
        <v>1245</v>
      </c>
      <c r="I347" s="48">
        <v>43802</v>
      </c>
      <c r="J347" s="47" t="s">
        <v>55</v>
      </c>
    </row>
    <row r="348" spans="1:10" x14ac:dyDescent="0.3">
      <c r="A348" s="47" t="s">
        <v>5</v>
      </c>
      <c r="B348" s="47" t="s">
        <v>6</v>
      </c>
      <c r="C348" s="47" t="s">
        <v>406</v>
      </c>
      <c r="D348" s="47" t="s">
        <v>407</v>
      </c>
      <c r="E348" s="47" t="s">
        <v>7</v>
      </c>
      <c r="F348" s="47" t="s">
        <v>380</v>
      </c>
      <c r="G348" s="47"/>
      <c r="H348" s="47" t="s">
        <v>991</v>
      </c>
      <c r="I348" s="48">
        <v>43802</v>
      </c>
      <c r="J348" s="47" t="s">
        <v>55</v>
      </c>
    </row>
    <row r="349" spans="1:10" x14ac:dyDescent="0.3">
      <c r="A349" s="47" t="s">
        <v>14</v>
      </c>
      <c r="B349" s="47" t="s">
        <v>58</v>
      </c>
      <c r="C349" s="47" t="s">
        <v>1281</v>
      </c>
      <c r="D349" s="47" t="s">
        <v>1282</v>
      </c>
      <c r="E349" s="47" t="s">
        <v>94</v>
      </c>
      <c r="F349" s="47" t="s">
        <v>380</v>
      </c>
      <c r="G349" s="47"/>
      <c r="H349" s="47" t="s">
        <v>1283</v>
      </c>
      <c r="I349" s="48">
        <v>43802</v>
      </c>
      <c r="J349" s="47" t="s">
        <v>55</v>
      </c>
    </row>
    <row r="350" spans="1:10" x14ac:dyDescent="0.3">
      <c r="A350" s="47" t="s">
        <v>14</v>
      </c>
      <c r="B350" s="47" t="s">
        <v>58</v>
      </c>
      <c r="C350" s="47" t="s">
        <v>1194</v>
      </c>
      <c r="D350" s="47" t="s">
        <v>1195</v>
      </c>
      <c r="E350" s="47" t="s">
        <v>115</v>
      </c>
      <c r="F350" s="47" t="s">
        <v>382</v>
      </c>
      <c r="G350" s="49">
        <v>43645</v>
      </c>
      <c r="H350" s="47" t="s">
        <v>1196</v>
      </c>
      <c r="I350" s="48">
        <v>43802</v>
      </c>
      <c r="J350" s="47" t="s">
        <v>55</v>
      </c>
    </row>
    <row r="351" spans="1:10" x14ac:dyDescent="0.3">
      <c r="A351" s="47" t="s">
        <v>14</v>
      </c>
      <c r="B351" s="47" t="s">
        <v>58</v>
      </c>
      <c r="C351" s="47" t="s">
        <v>516</v>
      </c>
      <c r="D351" s="47" t="s">
        <v>517</v>
      </c>
      <c r="E351" s="47" t="s">
        <v>135</v>
      </c>
      <c r="F351" s="47" t="s">
        <v>382</v>
      </c>
      <c r="G351" s="49">
        <v>43359</v>
      </c>
      <c r="H351" s="47" t="s">
        <v>837</v>
      </c>
      <c r="I351" s="48">
        <v>43802</v>
      </c>
      <c r="J351" s="47" t="s">
        <v>55</v>
      </c>
    </row>
    <row r="352" spans="1:10" x14ac:dyDescent="0.3">
      <c r="A352" s="47" t="s">
        <v>14</v>
      </c>
      <c r="B352" s="47" t="s">
        <v>58</v>
      </c>
      <c r="C352" s="47" t="s">
        <v>232</v>
      </c>
      <c r="D352" s="47" t="s">
        <v>233</v>
      </c>
      <c r="E352" s="47" t="s">
        <v>94</v>
      </c>
      <c r="F352" s="47" t="s">
        <v>380</v>
      </c>
      <c r="G352" s="47"/>
      <c r="H352" s="47" t="s">
        <v>1252</v>
      </c>
      <c r="I352" s="48">
        <v>43802</v>
      </c>
      <c r="J352" s="47" t="s">
        <v>55</v>
      </c>
    </row>
    <row r="353" spans="1:10" x14ac:dyDescent="0.3">
      <c r="A353" s="47" t="s">
        <v>56</v>
      </c>
      <c r="B353" s="47" t="s">
        <v>57</v>
      </c>
      <c r="C353" s="47" t="s">
        <v>733</v>
      </c>
      <c r="D353" s="47" t="s">
        <v>734</v>
      </c>
      <c r="E353" s="47" t="s">
        <v>108</v>
      </c>
      <c r="F353" s="47" t="s">
        <v>380</v>
      </c>
      <c r="G353" s="47"/>
      <c r="H353" s="47" t="s">
        <v>735</v>
      </c>
      <c r="I353" s="48">
        <v>43803</v>
      </c>
      <c r="J353" s="47" t="s">
        <v>55</v>
      </c>
    </row>
    <row r="354" spans="1:10" x14ac:dyDescent="0.3">
      <c r="A354" s="47" t="s">
        <v>8</v>
      </c>
      <c r="B354" s="47" t="s">
        <v>9</v>
      </c>
      <c r="C354" s="47" t="s">
        <v>244</v>
      </c>
      <c r="D354" s="47" t="s">
        <v>245</v>
      </c>
      <c r="E354" s="47" t="s">
        <v>10</v>
      </c>
      <c r="F354" s="47" t="s">
        <v>380</v>
      </c>
      <c r="G354" s="47"/>
      <c r="H354" s="47" t="s">
        <v>1317</v>
      </c>
      <c r="I354" s="48">
        <v>43803</v>
      </c>
      <c r="J354" s="47" t="s">
        <v>55</v>
      </c>
    </row>
    <row r="355" spans="1:10" x14ac:dyDescent="0.3">
      <c r="A355" s="47" t="s">
        <v>8</v>
      </c>
      <c r="B355" s="47" t="s">
        <v>9</v>
      </c>
      <c r="C355" s="47" t="s">
        <v>1403</v>
      </c>
      <c r="D355" s="47" t="s">
        <v>1404</v>
      </c>
      <c r="E355" s="47" t="s">
        <v>10</v>
      </c>
      <c r="F355" s="47" t="s">
        <v>380</v>
      </c>
      <c r="G355" s="47"/>
      <c r="H355" s="47" t="s">
        <v>1405</v>
      </c>
      <c r="I355" s="48">
        <v>43803</v>
      </c>
      <c r="J355" s="47" t="s">
        <v>55</v>
      </c>
    </row>
    <row r="356" spans="1:10" x14ac:dyDescent="0.3">
      <c r="A356" s="47" t="s">
        <v>11</v>
      </c>
      <c r="B356" s="47" t="s">
        <v>12</v>
      </c>
      <c r="C356" s="47" t="s">
        <v>390</v>
      </c>
      <c r="D356" s="47" t="s">
        <v>391</v>
      </c>
      <c r="E356" s="47" t="s">
        <v>24</v>
      </c>
      <c r="F356" s="47" t="s">
        <v>382</v>
      </c>
      <c r="G356" s="47"/>
      <c r="H356" s="47" t="s">
        <v>685</v>
      </c>
      <c r="I356" s="48">
        <v>43803</v>
      </c>
      <c r="J356" s="47" t="s">
        <v>55</v>
      </c>
    </row>
    <row r="357" spans="1:10" x14ac:dyDescent="0.3">
      <c r="A357" s="47" t="s">
        <v>14</v>
      </c>
      <c r="B357" s="47" t="s">
        <v>58</v>
      </c>
      <c r="C357" s="47" t="s">
        <v>284</v>
      </c>
      <c r="D357" s="47" t="s">
        <v>285</v>
      </c>
      <c r="E357" s="47" t="s">
        <v>115</v>
      </c>
      <c r="F357" s="47" t="s">
        <v>380</v>
      </c>
      <c r="G357" s="47"/>
      <c r="H357" s="47" t="s">
        <v>810</v>
      </c>
      <c r="I357" s="48">
        <v>43803</v>
      </c>
      <c r="J357" s="47" t="s">
        <v>55</v>
      </c>
    </row>
    <row r="358" spans="1:10" x14ac:dyDescent="0.3">
      <c r="A358" s="47" t="s">
        <v>14</v>
      </c>
      <c r="B358" s="47" t="s">
        <v>58</v>
      </c>
      <c r="C358" s="47" t="s">
        <v>475</v>
      </c>
      <c r="D358" s="47" t="s">
        <v>476</v>
      </c>
      <c r="E358" s="47" t="s">
        <v>30</v>
      </c>
      <c r="F358" s="47" t="s">
        <v>382</v>
      </c>
      <c r="G358" s="49">
        <v>43646</v>
      </c>
      <c r="H358" s="47" t="s">
        <v>1304</v>
      </c>
      <c r="I358" s="48">
        <v>43803</v>
      </c>
      <c r="J358" s="47" t="s">
        <v>55</v>
      </c>
    </row>
    <row r="359" spans="1:10" x14ac:dyDescent="0.3">
      <c r="A359" s="47" t="s">
        <v>8</v>
      </c>
      <c r="B359" s="47" t="s">
        <v>9</v>
      </c>
      <c r="C359" s="47" t="s">
        <v>1004</v>
      </c>
      <c r="D359" s="47" t="s">
        <v>1005</v>
      </c>
      <c r="E359" s="47" t="s">
        <v>138</v>
      </c>
      <c r="F359" s="47" t="s">
        <v>380</v>
      </c>
      <c r="G359" s="47"/>
      <c r="H359" s="47" t="s">
        <v>1006</v>
      </c>
      <c r="I359" s="48">
        <v>43803</v>
      </c>
      <c r="J359" s="47" t="s">
        <v>55</v>
      </c>
    </row>
    <row r="360" spans="1:10" x14ac:dyDescent="0.3">
      <c r="A360" s="47" t="s">
        <v>56</v>
      </c>
      <c r="B360" s="47" t="s">
        <v>57</v>
      </c>
      <c r="C360" s="47" t="s">
        <v>999</v>
      </c>
      <c r="D360" s="47" t="s">
        <v>974</v>
      </c>
      <c r="E360" s="47" t="s">
        <v>135</v>
      </c>
      <c r="F360" s="47" t="s">
        <v>380</v>
      </c>
      <c r="G360" s="47"/>
      <c r="H360" s="47" t="s">
        <v>1000</v>
      </c>
      <c r="I360" s="48">
        <v>43804</v>
      </c>
      <c r="J360" s="47" t="s">
        <v>55</v>
      </c>
    </row>
    <row r="361" spans="1:10" x14ac:dyDescent="0.3">
      <c r="A361" s="47" t="s">
        <v>2</v>
      </c>
      <c r="B361" s="47" t="s">
        <v>3</v>
      </c>
      <c r="C361" s="47" t="s">
        <v>1050</v>
      </c>
      <c r="D361" s="47" t="s">
        <v>974</v>
      </c>
      <c r="E361" s="47" t="s">
        <v>4</v>
      </c>
      <c r="F361" s="47" t="s">
        <v>380</v>
      </c>
      <c r="G361" s="47"/>
      <c r="H361" s="47" t="s">
        <v>1051</v>
      </c>
      <c r="I361" s="48">
        <v>43804</v>
      </c>
      <c r="J361" s="47" t="s">
        <v>55</v>
      </c>
    </row>
    <row r="362" spans="1:10" x14ac:dyDescent="0.3">
      <c r="A362" s="47" t="s">
        <v>56</v>
      </c>
      <c r="B362" s="47" t="s">
        <v>57</v>
      </c>
      <c r="C362" s="47" t="s">
        <v>1055</v>
      </c>
      <c r="D362" s="47" t="s">
        <v>974</v>
      </c>
      <c r="E362" s="47" t="s">
        <v>24</v>
      </c>
      <c r="F362" s="47" t="s">
        <v>380</v>
      </c>
      <c r="G362" s="47"/>
      <c r="H362" s="47" t="s">
        <v>1056</v>
      </c>
      <c r="I362" s="48">
        <v>43804</v>
      </c>
      <c r="J362" s="47" t="s">
        <v>55</v>
      </c>
    </row>
    <row r="363" spans="1:10" x14ac:dyDescent="0.3">
      <c r="A363" s="47" t="s">
        <v>56</v>
      </c>
      <c r="B363" s="47" t="s">
        <v>57</v>
      </c>
      <c r="C363" s="47" t="s">
        <v>1331</v>
      </c>
      <c r="D363" s="47" t="s">
        <v>974</v>
      </c>
      <c r="E363" s="47" t="s">
        <v>16</v>
      </c>
      <c r="F363" s="47" t="s">
        <v>380</v>
      </c>
      <c r="G363" s="47"/>
      <c r="H363" s="47" t="s">
        <v>1332</v>
      </c>
      <c r="I363" s="48">
        <v>43804</v>
      </c>
      <c r="J363" s="47" t="s">
        <v>55</v>
      </c>
    </row>
    <row r="364" spans="1:10" x14ac:dyDescent="0.3">
      <c r="A364" s="47" t="s">
        <v>2</v>
      </c>
      <c r="B364" s="47" t="s">
        <v>3</v>
      </c>
      <c r="C364" s="47" t="s">
        <v>1022</v>
      </c>
      <c r="D364" s="47" t="s">
        <v>1023</v>
      </c>
      <c r="E364" s="47" t="s">
        <v>4</v>
      </c>
      <c r="F364" s="47" t="s">
        <v>380</v>
      </c>
      <c r="G364" s="47"/>
      <c r="H364" s="47" t="s">
        <v>1024</v>
      </c>
      <c r="I364" s="48">
        <v>43805</v>
      </c>
      <c r="J364" s="47" t="s">
        <v>55</v>
      </c>
    </row>
    <row r="365" spans="1:10" x14ac:dyDescent="0.3">
      <c r="A365" s="47" t="s">
        <v>2</v>
      </c>
      <c r="B365" s="47" t="s">
        <v>3</v>
      </c>
      <c r="C365" s="47" t="s">
        <v>461</v>
      </c>
      <c r="D365" s="47" t="s">
        <v>462</v>
      </c>
      <c r="E365" s="47" t="s">
        <v>4</v>
      </c>
      <c r="F365" s="47" t="s">
        <v>380</v>
      </c>
      <c r="G365" s="47"/>
      <c r="H365" s="47" t="s">
        <v>1375</v>
      </c>
      <c r="I365" s="48">
        <v>43805</v>
      </c>
      <c r="J365" s="47" t="s">
        <v>55</v>
      </c>
    </row>
    <row r="366" spans="1:10" x14ac:dyDescent="0.3">
      <c r="A366" s="47" t="s">
        <v>2</v>
      </c>
      <c r="B366" s="47" t="s">
        <v>3</v>
      </c>
      <c r="C366" s="47" t="s">
        <v>1328</v>
      </c>
      <c r="D366" s="47" t="s">
        <v>1329</v>
      </c>
      <c r="E366" s="47" t="s">
        <v>109</v>
      </c>
      <c r="F366" s="47" t="s">
        <v>382</v>
      </c>
      <c r="G366" s="47"/>
      <c r="H366" s="47" t="s">
        <v>1330</v>
      </c>
      <c r="I366" s="48">
        <v>43805</v>
      </c>
      <c r="J366" s="47" t="s">
        <v>55</v>
      </c>
    </row>
    <row r="367" spans="1:10" x14ac:dyDescent="0.3">
      <c r="A367" s="47" t="s">
        <v>2</v>
      </c>
      <c r="B367" s="47" t="s">
        <v>3</v>
      </c>
      <c r="C367" s="47" t="s">
        <v>357</v>
      </c>
      <c r="D367" s="47" t="s">
        <v>2274</v>
      </c>
      <c r="E367" s="47" t="s">
        <v>4</v>
      </c>
      <c r="F367" s="47" t="s">
        <v>380</v>
      </c>
      <c r="G367" s="47"/>
      <c r="H367" s="47" t="s">
        <v>1321</v>
      </c>
      <c r="I367" s="48">
        <v>43805</v>
      </c>
      <c r="J367" s="47" t="s">
        <v>55</v>
      </c>
    </row>
    <row r="368" spans="1:10" x14ac:dyDescent="0.3">
      <c r="A368" s="47" t="s">
        <v>14</v>
      </c>
      <c r="B368" s="47" t="s">
        <v>58</v>
      </c>
      <c r="C368" s="47" t="s">
        <v>442</v>
      </c>
      <c r="D368" s="47" t="s">
        <v>443</v>
      </c>
      <c r="E368" s="47" t="s">
        <v>94</v>
      </c>
      <c r="F368" s="47" t="s">
        <v>380</v>
      </c>
      <c r="G368" s="47"/>
      <c r="H368" s="47" t="s">
        <v>770</v>
      </c>
      <c r="I368" s="48">
        <v>43805</v>
      </c>
      <c r="J368" s="47" t="s">
        <v>55</v>
      </c>
    </row>
    <row r="369" spans="1:10" x14ac:dyDescent="0.3">
      <c r="A369" s="47" t="s">
        <v>2</v>
      </c>
      <c r="B369" s="47" t="s">
        <v>3</v>
      </c>
      <c r="C369" s="47" t="s">
        <v>1424</v>
      </c>
      <c r="D369" s="47" t="s">
        <v>1425</v>
      </c>
      <c r="E369" s="47" t="s">
        <v>4</v>
      </c>
      <c r="F369" s="47" t="s">
        <v>380</v>
      </c>
      <c r="G369" s="47"/>
      <c r="H369" s="47" t="s">
        <v>1426</v>
      </c>
      <c r="I369" s="48">
        <v>43805</v>
      </c>
      <c r="J369" s="47" t="s">
        <v>55</v>
      </c>
    </row>
    <row r="370" spans="1:10" x14ac:dyDescent="0.3">
      <c r="A370" s="47" t="s">
        <v>18</v>
      </c>
      <c r="B370" s="47" t="s">
        <v>60</v>
      </c>
      <c r="C370" s="47" t="s">
        <v>1431</v>
      </c>
      <c r="D370" s="47" t="s">
        <v>1432</v>
      </c>
      <c r="E370" s="47" t="s">
        <v>36</v>
      </c>
      <c r="F370" s="47" t="s">
        <v>382</v>
      </c>
      <c r="G370" s="49">
        <v>43472</v>
      </c>
      <c r="H370" s="47" t="s">
        <v>1433</v>
      </c>
      <c r="I370" s="48">
        <v>43805</v>
      </c>
      <c r="J370" s="47" t="s">
        <v>55</v>
      </c>
    </row>
    <row r="371" spans="1:10" x14ac:dyDescent="0.3">
      <c r="A371" s="47" t="s">
        <v>14</v>
      </c>
      <c r="B371" s="47" t="s">
        <v>58</v>
      </c>
      <c r="C371" s="47" t="s">
        <v>613</v>
      </c>
      <c r="D371" s="47" t="s">
        <v>614</v>
      </c>
      <c r="E371" s="47" t="s">
        <v>135</v>
      </c>
      <c r="F371" s="47" t="s">
        <v>380</v>
      </c>
      <c r="G371" s="47"/>
      <c r="H371" s="47" t="s">
        <v>615</v>
      </c>
      <c r="I371" s="48">
        <v>43805</v>
      </c>
      <c r="J371" s="47" t="s">
        <v>55</v>
      </c>
    </row>
    <row r="372" spans="1:10" x14ac:dyDescent="0.3">
      <c r="A372" s="47" t="s">
        <v>2</v>
      </c>
      <c r="B372" s="47" t="s">
        <v>3</v>
      </c>
      <c r="C372" s="47" t="s">
        <v>1253</v>
      </c>
      <c r="D372" s="47" t="s">
        <v>116</v>
      </c>
      <c r="E372" s="47" t="s">
        <v>109</v>
      </c>
      <c r="F372" s="47" t="s">
        <v>380</v>
      </c>
      <c r="G372" s="47"/>
      <c r="H372" s="47" t="s">
        <v>1254</v>
      </c>
      <c r="I372" s="48">
        <v>43805</v>
      </c>
      <c r="J372" s="47" t="s">
        <v>55</v>
      </c>
    </row>
    <row r="373" spans="1:10" x14ac:dyDescent="0.3">
      <c r="A373" s="47" t="s">
        <v>14</v>
      </c>
      <c r="B373" s="47" t="s">
        <v>58</v>
      </c>
      <c r="C373" s="47" t="s">
        <v>354</v>
      </c>
      <c r="D373" s="47" t="s">
        <v>2269</v>
      </c>
      <c r="E373" s="47" t="s">
        <v>87</v>
      </c>
      <c r="F373" s="47" t="s">
        <v>380</v>
      </c>
      <c r="G373" s="47"/>
      <c r="H373" s="47" t="s">
        <v>1259</v>
      </c>
      <c r="I373" s="48">
        <v>43805</v>
      </c>
      <c r="J373" s="47" t="s">
        <v>55</v>
      </c>
    </row>
    <row r="374" spans="1:10" x14ac:dyDescent="0.3">
      <c r="A374" s="47" t="s">
        <v>2</v>
      </c>
      <c r="B374" s="47" t="s">
        <v>3</v>
      </c>
      <c r="C374" s="47" t="s">
        <v>1406</v>
      </c>
      <c r="D374" s="47" t="s">
        <v>1407</v>
      </c>
      <c r="E374" s="47" t="s">
        <v>4</v>
      </c>
      <c r="F374" s="47" t="s">
        <v>380</v>
      </c>
      <c r="G374" s="47"/>
      <c r="H374" s="47" t="s">
        <v>1408</v>
      </c>
      <c r="I374" s="48">
        <v>43805</v>
      </c>
      <c r="J374" s="47" t="s">
        <v>55</v>
      </c>
    </row>
    <row r="375" spans="1:10" x14ac:dyDescent="0.3">
      <c r="A375" s="47" t="s">
        <v>56</v>
      </c>
      <c r="B375" s="47" t="s">
        <v>57</v>
      </c>
      <c r="C375" s="47" t="s">
        <v>536</v>
      </c>
      <c r="D375" s="47" t="s">
        <v>537</v>
      </c>
      <c r="E375" s="47" t="s">
        <v>63</v>
      </c>
      <c r="F375" s="47" t="s">
        <v>380</v>
      </c>
      <c r="G375" s="47"/>
      <c r="H375" s="47" t="s">
        <v>1452</v>
      </c>
      <c r="I375" s="48">
        <v>43805</v>
      </c>
      <c r="J375" s="47" t="s">
        <v>55</v>
      </c>
    </row>
    <row r="376" spans="1:10" x14ac:dyDescent="0.3">
      <c r="A376" s="47" t="s">
        <v>56</v>
      </c>
      <c r="B376" s="47" t="s">
        <v>57</v>
      </c>
      <c r="C376" s="47" t="s">
        <v>1505</v>
      </c>
      <c r="D376" s="47" t="s">
        <v>1506</v>
      </c>
      <c r="E376" s="47" t="s">
        <v>63</v>
      </c>
      <c r="F376" s="47" t="s">
        <v>380</v>
      </c>
      <c r="G376" s="47"/>
      <c r="H376" s="47" t="s">
        <v>1507</v>
      </c>
      <c r="I376" s="48">
        <v>43805</v>
      </c>
      <c r="J376" s="47" t="s">
        <v>55</v>
      </c>
    </row>
    <row r="377" spans="1:10" x14ac:dyDescent="0.3">
      <c r="A377" s="47" t="s">
        <v>56</v>
      </c>
      <c r="B377" s="47" t="s">
        <v>57</v>
      </c>
      <c r="C377" s="47" t="s">
        <v>580</v>
      </c>
      <c r="D377" s="47" t="s">
        <v>581</v>
      </c>
      <c r="E377" s="47" t="s">
        <v>16</v>
      </c>
      <c r="F377" s="47" t="s">
        <v>382</v>
      </c>
      <c r="G377" s="49">
        <v>43532</v>
      </c>
      <c r="H377" s="47" t="s">
        <v>582</v>
      </c>
      <c r="I377" s="48">
        <v>43808</v>
      </c>
      <c r="J377" s="47" t="s">
        <v>55</v>
      </c>
    </row>
    <row r="378" spans="1:10" x14ac:dyDescent="0.3">
      <c r="A378" s="47" t="s">
        <v>5</v>
      </c>
      <c r="B378" s="47" t="s">
        <v>6</v>
      </c>
      <c r="C378" s="47" t="s">
        <v>682</v>
      </c>
      <c r="D378" s="47" t="s">
        <v>683</v>
      </c>
      <c r="E378" s="47" t="s">
        <v>25</v>
      </c>
      <c r="F378" s="47" t="s">
        <v>380</v>
      </c>
      <c r="G378" s="47"/>
      <c r="H378" s="47" t="s">
        <v>684</v>
      </c>
      <c r="I378" s="48">
        <v>43808</v>
      </c>
      <c r="J378" s="47" t="s">
        <v>55</v>
      </c>
    </row>
    <row r="379" spans="1:10" x14ac:dyDescent="0.3">
      <c r="A379" s="47" t="s">
        <v>56</v>
      </c>
      <c r="B379" s="47" t="s">
        <v>57</v>
      </c>
      <c r="C379" s="47" t="s">
        <v>540</v>
      </c>
      <c r="D379" s="47" t="s">
        <v>541</v>
      </c>
      <c r="E379" s="47" t="s">
        <v>63</v>
      </c>
      <c r="F379" s="47" t="s">
        <v>380</v>
      </c>
      <c r="G379" s="47"/>
      <c r="H379" s="47" t="s">
        <v>1559</v>
      </c>
      <c r="I379" s="48">
        <v>43808</v>
      </c>
      <c r="J379" s="47" t="s">
        <v>55</v>
      </c>
    </row>
    <row r="380" spans="1:10" x14ac:dyDescent="0.3">
      <c r="A380" s="47" t="s">
        <v>56</v>
      </c>
      <c r="B380" s="47" t="s">
        <v>57</v>
      </c>
      <c r="C380" s="47" t="s">
        <v>463</v>
      </c>
      <c r="D380" s="47" t="s">
        <v>464</v>
      </c>
      <c r="E380" s="47" t="s">
        <v>63</v>
      </c>
      <c r="F380" s="47" t="s">
        <v>380</v>
      </c>
      <c r="G380" s="47"/>
      <c r="H380" s="47" t="s">
        <v>1504</v>
      </c>
      <c r="I380" s="48">
        <v>43808</v>
      </c>
      <c r="J380" s="47" t="s">
        <v>55</v>
      </c>
    </row>
    <row r="381" spans="1:10" x14ac:dyDescent="0.3">
      <c r="A381" s="47" t="s">
        <v>18</v>
      </c>
      <c r="B381" s="47" t="s">
        <v>60</v>
      </c>
      <c r="C381" s="47" t="s">
        <v>692</v>
      </c>
      <c r="D381" s="47" t="s">
        <v>693</v>
      </c>
      <c r="E381" s="47" t="s">
        <v>19</v>
      </c>
      <c r="F381" s="47" t="s">
        <v>382</v>
      </c>
      <c r="G381" s="47"/>
      <c r="H381" s="47" t="s">
        <v>694</v>
      </c>
      <c r="I381" s="48">
        <v>43809</v>
      </c>
      <c r="J381" s="47" t="s">
        <v>55</v>
      </c>
    </row>
    <row r="382" spans="1:10" x14ac:dyDescent="0.3">
      <c r="A382" s="47" t="s">
        <v>14</v>
      </c>
      <c r="B382" s="47" t="s">
        <v>58</v>
      </c>
      <c r="C382" s="47" t="s">
        <v>236</v>
      </c>
      <c r="D382" s="47" t="s">
        <v>237</v>
      </c>
      <c r="E382" s="47" t="s">
        <v>87</v>
      </c>
      <c r="F382" s="47" t="s">
        <v>380</v>
      </c>
      <c r="G382" s="47"/>
      <c r="H382" s="47" t="s">
        <v>1258</v>
      </c>
      <c r="I382" s="48">
        <v>43809</v>
      </c>
      <c r="J382" s="47" t="s">
        <v>55</v>
      </c>
    </row>
    <row r="383" spans="1:10" x14ac:dyDescent="0.3">
      <c r="A383" s="47" t="s">
        <v>5</v>
      </c>
      <c r="B383" s="47" t="s">
        <v>6</v>
      </c>
      <c r="C383" s="47" t="s">
        <v>675</v>
      </c>
      <c r="D383" s="47" t="s">
        <v>676</v>
      </c>
      <c r="E383" s="47" t="s">
        <v>28</v>
      </c>
      <c r="F383" s="47" t="s">
        <v>380</v>
      </c>
      <c r="G383" s="47"/>
      <c r="H383" s="47" t="s">
        <v>677</v>
      </c>
      <c r="I383" s="48">
        <v>43809</v>
      </c>
      <c r="J383" s="47" t="s">
        <v>55</v>
      </c>
    </row>
    <row r="384" spans="1:10" x14ac:dyDescent="0.3">
      <c r="A384" s="47" t="s">
        <v>14</v>
      </c>
      <c r="B384" s="47" t="s">
        <v>58</v>
      </c>
      <c r="C384" s="47" t="s">
        <v>331</v>
      </c>
      <c r="D384" s="47" t="s">
        <v>332</v>
      </c>
      <c r="E384" s="47" t="s">
        <v>30</v>
      </c>
      <c r="F384" s="47" t="s">
        <v>380</v>
      </c>
      <c r="G384" s="47"/>
      <c r="H384" s="47" t="s">
        <v>1109</v>
      </c>
      <c r="I384" s="48">
        <v>43809</v>
      </c>
      <c r="J384" s="47" t="s">
        <v>55</v>
      </c>
    </row>
    <row r="385" spans="1:10" x14ac:dyDescent="0.3">
      <c r="A385" s="47" t="s">
        <v>18</v>
      </c>
      <c r="B385" s="47" t="s">
        <v>60</v>
      </c>
      <c r="C385" s="47" t="s">
        <v>1881</v>
      </c>
      <c r="D385" s="47" t="s">
        <v>1882</v>
      </c>
      <c r="E385" s="47" t="s">
        <v>36</v>
      </c>
      <c r="F385" s="47" t="s">
        <v>380</v>
      </c>
      <c r="G385" s="47"/>
      <c r="H385" s="47" t="s">
        <v>1883</v>
      </c>
      <c r="I385" s="48">
        <v>43809</v>
      </c>
      <c r="J385" s="47" t="s">
        <v>55</v>
      </c>
    </row>
    <row r="386" spans="1:10" x14ac:dyDescent="0.3">
      <c r="A386" s="47" t="s">
        <v>2</v>
      </c>
      <c r="B386" s="47" t="s">
        <v>3</v>
      </c>
      <c r="C386" s="47" t="s">
        <v>266</v>
      </c>
      <c r="D386" s="47" t="s">
        <v>267</v>
      </c>
      <c r="E386" s="47" t="s">
        <v>35</v>
      </c>
      <c r="F386" s="47" t="s">
        <v>380</v>
      </c>
      <c r="G386" s="47"/>
      <c r="H386" s="47" t="s">
        <v>655</v>
      </c>
      <c r="I386" s="48">
        <v>43810</v>
      </c>
      <c r="J386" s="47" t="s">
        <v>55</v>
      </c>
    </row>
    <row r="387" spans="1:10" x14ac:dyDescent="0.3">
      <c r="A387" s="47" t="s">
        <v>11</v>
      </c>
      <c r="B387" s="47" t="s">
        <v>12</v>
      </c>
      <c r="C387" s="47" t="s">
        <v>1843</v>
      </c>
      <c r="D387" s="47" t="s">
        <v>1844</v>
      </c>
      <c r="E387" s="47" t="s">
        <v>22</v>
      </c>
      <c r="F387" s="47" t="s">
        <v>380</v>
      </c>
      <c r="G387" s="47"/>
      <c r="H387" s="47" t="s">
        <v>1845</v>
      </c>
      <c r="I387" s="48">
        <v>43810</v>
      </c>
      <c r="J387" s="47" t="s">
        <v>55</v>
      </c>
    </row>
    <row r="388" spans="1:10" x14ac:dyDescent="0.3">
      <c r="A388" s="47" t="s">
        <v>56</v>
      </c>
      <c r="B388" s="47" t="s">
        <v>57</v>
      </c>
      <c r="C388" s="47" t="s">
        <v>1013</v>
      </c>
      <c r="D388" s="47" t="s">
        <v>886</v>
      </c>
      <c r="E388" s="47" t="s">
        <v>20</v>
      </c>
      <c r="F388" s="47" t="s">
        <v>382</v>
      </c>
      <c r="G388" s="49">
        <v>43593</v>
      </c>
      <c r="H388" s="47" t="s">
        <v>1014</v>
      </c>
      <c r="I388" s="48">
        <v>43810</v>
      </c>
      <c r="J388" s="47" t="s">
        <v>55</v>
      </c>
    </row>
    <row r="389" spans="1:10" x14ac:dyDescent="0.3">
      <c r="A389" s="47" t="s">
        <v>5</v>
      </c>
      <c r="B389" s="47" t="s">
        <v>6</v>
      </c>
      <c r="C389" s="47" t="s">
        <v>1385</v>
      </c>
      <c r="D389" s="47" t="s">
        <v>1386</v>
      </c>
      <c r="E389" s="47" t="s">
        <v>7</v>
      </c>
      <c r="F389" s="47" t="s">
        <v>380</v>
      </c>
      <c r="G389" s="47"/>
      <c r="H389" s="47" t="s">
        <v>1387</v>
      </c>
      <c r="I389" s="48">
        <v>43810</v>
      </c>
      <c r="J389" s="47" t="s">
        <v>55</v>
      </c>
    </row>
    <row r="390" spans="1:10" x14ac:dyDescent="0.3">
      <c r="A390" s="47" t="s">
        <v>8</v>
      </c>
      <c r="B390" s="47" t="s">
        <v>9</v>
      </c>
      <c r="C390" s="47" t="s">
        <v>106</v>
      </c>
      <c r="D390" s="47" t="s">
        <v>107</v>
      </c>
      <c r="E390" s="47" t="s">
        <v>108</v>
      </c>
      <c r="F390" s="47" t="s">
        <v>380</v>
      </c>
      <c r="G390" s="47"/>
      <c r="H390" s="47" t="s">
        <v>858</v>
      </c>
      <c r="I390" s="48">
        <v>43810</v>
      </c>
      <c r="J390" s="47" t="s">
        <v>55</v>
      </c>
    </row>
    <row r="391" spans="1:10" x14ac:dyDescent="0.3">
      <c r="A391" s="47" t="s">
        <v>8</v>
      </c>
      <c r="B391" s="47" t="s">
        <v>9</v>
      </c>
      <c r="C391" s="47" t="s">
        <v>193</v>
      </c>
      <c r="D391" s="47" t="s">
        <v>194</v>
      </c>
      <c r="E391" s="47" t="s">
        <v>10</v>
      </c>
      <c r="F391" s="47" t="s">
        <v>380</v>
      </c>
      <c r="G391" s="47"/>
      <c r="H391" s="47" t="s">
        <v>929</v>
      </c>
      <c r="I391" s="48">
        <v>43810</v>
      </c>
      <c r="J391" s="47" t="s">
        <v>55</v>
      </c>
    </row>
    <row r="392" spans="1:10" x14ac:dyDescent="0.3">
      <c r="A392" s="47" t="s">
        <v>11</v>
      </c>
      <c r="B392" s="47" t="s">
        <v>12</v>
      </c>
      <c r="C392" s="47" t="s">
        <v>240</v>
      </c>
      <c r="D392" s="47" t="s">
        <v>241</v>
      </c>
      <c r="E392" s="47" t="s">
        <v>22</v>
      </c>
      <c r="F392" s="47" t="s">
        <v>380</v>
      </c>
      <c r="G392" s="47"/>
      <c r="H392" s="47" t="s">
        <v>1272</v>
      </c>
      <c r="I392" s="48">
        <v>43810</v>
      </c>
      <c r="J392" s="47" t="s">
        <v>55</v>
      </c>
    </row>
    <row r="393" spans="1:10" x14ac:dyDescent="0.3">
      <c r="A393" s="47" t="s">
        <v>8</v>
      </c>
      <c r="B393" s="47" t="s">
        <v>9</v>
      </c>
      <c r="C393" s="47" t="s">
        <v>1296</v>
      </c>
      <c r="D393" s="47" t="s">
        <v>1297</v>
      </c>
      <c r="E393" s="47" t="s">
        <v>21</v>
      </c>
      <c r="F393" s="47" t="s">
        <v>382</v>
      </c>
      <c r="G393" s="49">
        <v>43638</v>
      </c>
      <c r="H393" s="47" t="s">
        <v>1298</v>
      </c>
      <c r="I393" s="48">
        <v>43810</v>
      </c>
      <c r="J393" s="47" t="s">
        <v>55</v>
      </c>
    </row>
    <row r="394" spans="1:10" x14ac:dyDescent="0.3">
      <c r="A394" s="47" t="s">
        <v>56</v>
      </c>
      <c r="B394" s="47" t="s">
        <v>57</v>
      </c>
      <c r="C394" s="47" t="s">
        <v>1550</v>
      </c>
      <c r="D394" s="47" t="s">
        <v>3979</v>
      </c>
      <c r="E394" s="47" t="s">
        <v>63</v>
      </c>
      <c r="F394" s="47" t="s">
        <v>380</v>
      </c>
      <c r="G394" s="47"/>
      <c r="H394" s="47" t="s">
        <v>1551</v>
      </c>
      <c r="I394" s="48">
        <v>43810</v>
      </c>
      <c r="J394" s="47" t="s">
        <v>55</v>
      </c>
    </row>
    <row r="395" spans="1:10" x14ac:dyDescent="0.3">
      <c r="A395" s="47" t="s">
        <v>15</v>
      </c>
      <c r="B395" s="47" t="s">
        <v>59</v>
      </c>
      <c r="C395" s="47" t="s">
        <v>995</v>
      </c>
      <c r="D395" s="47" t="s">
        <v>996</v>
      </c>
      <c r="E395" s="47" t="s">
        <v>16</v>
      </c>
      <c r="F395" s="47" t="s">
        <v>382</v>
      </c>
      <c r="G395" s="49">
        <v>43749</v>
      </c>
      <c r="H395" s="47" t="s">
        <v>997</v>
      </c>
      <c r="I395" s="48">
        <v>43811</v>
      </c>
      <c r="J395" s="47" t="s">
        <v>55</v>
      </c>
    </row>
    <row r="396" spans="1:10" x14ac:dyDescent="0.3">
      <c r="A396" s="47" t="s">
        <v>15</v>
      </c>
      <c r="B396" s="47" t="s">
        <v>59</v>
      </c>
      <c r="C396" s="47" t="s">
        <v>1041</v>
      </c>
      <c r="D396" s="47" t="s">
        <v>489</v>
      </c>
      <c r="E396" s="47" t="s">
        <v>16</v>
      </c>
      <c r="F396" s="47" t="s">
        <v>380</v>
      </c>
      <c r="G396" s="47"/>
      <c r="H396" s="47" t="s">
        <v>1042</v>
      </c>
      <c r="I396" s="48">
        <v>43811</v>
      </c>
      <c r="J396" s="47" t="s">
        <v>55</v>
      </c>
    </row>
    <row r="397" spans="1:10" x14ac:dyDescent="0.3">
      <c r="A397" s="47" t="s">
        <v>2</v>
      </c>
      <c r="B397" s="47" t="s">
        <v>3</v>
      </c>
      <c r="C397" s="47" t="s">
        <v>279</v>
      </c>
      <c r="D397" s="47" t="s">
        <v>280</v>
      </c>
      <c r="E397" s="47" t="s">
        <v>134</v>
      </c>
      <c r="F397" s="47" t="s">
        <v>380</v>
      </c>
      <c r="G397" s="47"/>
      <c r="H397" s="47" t="s">
        <v>794</v>
      </c>
      <c r="I397" s="48">
        <v>43811</v>
      </c>
      <c r="J397" s="47" t="s">
        <v>55</v>
      </c>
    </row>
    <row r="398" spans="1:10" x14ac:dyDescent="0.3">
      <c r="A398" s="47" t="s">
        <v>15</v>
      </c>
      <c r="B398" s="47" t="s">
        <v>59</v>
      </c>
      <c r="C398" s="47" t="s">
        <v>424</v>
      </c>
      <c r="D398" s="47" t="s">
        <v>425</v>
      </c>
      <c r="E398" s="47" t="s">
        <v>16</v>
      </c>
      <c r="F398" s="47" t="s">
        <v>380</v>
      </c>
      <c r="G398" s="47"/>
      <c r="H398" s="47" t="s">
        <v>1247</v>
      </c>
      <c r="I398" s="48">
        <v>43811</v>
      </c>
      <c r="J398" s="47" t="s">
        <v>55</v>
      </c>
    </row>
    <row r="399" spans="1:10" x14ac:dyDescent="0.3">
      <c r="A399" s="47" t="s">
        <v>2</v>
      </c>
      <c r="B399" s="47" t="s">
        <v>3</v>
      </c>
      <c r="C399" s="47" t="s">
        <v>148</v>
      </c>
      <c r="D399" s="47" t="s">
        <v>149</v>
      </c>
      <c r="E399" s="47" t="s">
        <v>134</v>
      </c>
      <c r="F399" s="47" t="s">
        <v>380</v>
      </c>
      <c r="G399" s="47"/>
      <c r="H399" s="47" t="s">
        <v>950</v>
      </c>
      <c r="I399" s="48">
        <v>43811</v>
      </c>
      <c r="J399" s="47" t="s">
        <v>55</v>
      </c>
    </row>
    <row r="400" spans="1:10" x14ac:dyDescent="0.3">
      <c r="A400" s="47" t="s">
        <v>15</v>
      </c>
      <c r="B400" s="47" t="s">
        <v>59</v>
      </c>
      <c r="C400" s="47" t="s">
        <v>897</v>
      </c>
      <c r="D400" s="47" t="s">
        <v>898</v>
      </c>
      <c r="E400" s="47" t="s">
        <v>16</v>
      </c>
      <c r="F400" s="47" t="s">
        <v>380</v>
      </c>
      <c r="G400" s="47"/>
      <c r="H400" s="47" t="s">
        <v>899</v>
      </c>
      <c r="I400" s="48">
        <v>43811</v>
      </c>
      <c r="J400" s="47" t="s">
        <v>55</v>
      </c>
    </row>
    <row r="401" spans="1:10" x14ac:dyDescent="0.3">
      <c r="A401" s="47" t="s">
        <v>15</v>
      </c>
      <c r="B401" s="47" t="s">
        <v>59</v>
      </c>
      <c r="C401" s="47" t="s">
        <v>221</v>
      </c>
      <c r="D401" s="47" t="s">
        <v>222</v>
      </c>
      <c r="E401" s="47" t="s">
        <v>93</v>
      </c>
      <c r="F401" s="47" t="s">
        <v>380</v>
      </c>
      <c r="G401" s="47"/>
      <c r="H401" s="47" t="s">
        <v>1156</v>
      </c>
      <c r="I401" s="48">
        <v>43811</v>
      </c>
      <c r="J401" s="47" t="s">
        <v>55</v>
      </c>
    </row>
    <row r="402" spans="1:10" x14ac:dyDescent="0.3">
      <c r="A402" s="47" t="s">
        <v>15</v>
      </c>
      <c r="B402" s="47" t="s">
        <v>59</v>
      </c>
      <c r="C402" s="47" t="s">
        <v>745</v>
      </c>
      <c r="D402" s="47" t="s">
        <v>746</v>
      </c>
      <c r="E402" s="47" t="s">
        <v>95</v>
      </c>
      <c r="F402" s="47" t="s">
        <v>380</v>
      </c>
      <c r="G402" s="47"/>
      <c r="H402" s="47" t="s">
        <v>747</v>
      </c>
      <c r="I402" s="48">
        <v>43811</v>
      </c>
      <c r="J402" s="47" t="s">
        <v>55</v>
      </c>
    </row>
    <row r="403" spans="1:10" x14ac:dyDescent="0.3">
      <c r="A403" s="47" t="s">
        <v>14</v>
      </c>
      <c r="B403" s="47" t="s">
        <v>58</v>
      </c>
      <c r="C403" s="47" t="s">
        <v>943</v>
      </c>
      <c r="D403" s="47" t="s">
        <v>944</v>
      </c>
      <c r="E403" s="47" t="s">
        <v>87</v>
      </c>
      <c r="F403" s="47" t="s">
        <v>380</v>
      </c>
      <c r="G403" s="47"/>
      <c r="H403" s="47" t="s">
        <v>945</v>
      </c>
      <c r="I403" s="48">
        <v>43811</v>
      </c>
      <c r="J403" s="47" t="s">
        <v>55</v>
      </c>
    </row>
    <row r="404" spans="1:10" x14ac:dyDescent="0.3">
      <c r="A404" s="47" t="s">
        <v>2</v>
      </c>
      <c r="B404" s="47" t="s">
        <v>3</v>
      </c>
      <c r="C404" s="47" t="s">
        <v>762</v>
      </c>
      <c r="D404" s="47" t="s">
        <v>763</v>
      </c>
      <c r="E404" s="47" t="s">
        <v>4</v>
      </c>
      <c r="F404" s="47" t="s">
        <v>380</v>
      </c>
      <c r="G404" s="47"/>
      <c r="H404" s="47" t="s">
        <v>764</v>
      </c>
      <c r="I404" s="48">
        <v>43811</v>
      </c>
      <c r="J404" s="47" t="s">
        <v>55</v>
      </c>
    </row>
    <row r="405" spans="1:10" x14ac:dyDescent="0.3">
      <c r="A405" s="47" t="s">
        <v>15</v>
      </c>
      <c r="B405" s="47" t="s">
        <v>59</v>
      </c>
      <c r="C405" s="47" t="s">
        <v>833</v>
      </c>
      <c r="D405" s="47" t="s">
        <v>834</v>
      </c>
      <c r="E405" s="47" t="s">
        <v>171</v>
      </c>
      <c r="F405" s="47" t="s">
        <v>380</v>
      </c>
      <c r="G405" s="47"/>
      <c r="H405" s="47" t="s">
        <v>835</v>
      </c>
      <c r="I405" s="48">
        <v>43811</v>
      </c>
      <c r="J405" s="47" t="s">
        <v>55</v>
      </c>
    </row>
    <row r="406" spans="1:10" x14ac:dyDescent="0.3">
      <c r="A406" s="47" t="s">
        <v>15</v>
      </c>
      <c r="B406" s="47" t="s">
        <v>59</v>
      </c>
      <c r="C406" s="47" t="s">
        <v>351</v>
      </c>
      <c r="D406" s="47" t="s">
        <v>352</v>
      </c>
      <c r="E406" s="47" t="s">
        <v>171</v>
      </c>
      <c r="F406" s="47" t="s">
        <v>380</v>
      </c>
      <c r="G406" s="47"/>
      <c r="H406" s="47" t="s">
        <v>1250</v>
      </c>
      <c r="I406" s="48">
        <v>43811</v>
      </c>
      <c r="J406" s="47" t="s">
        <v>55</v>
      </c>
    </row>
    <row r="407" spans="1:10" x14ac:dyDescent="0.3">
      <c r="A407" s="47" t="s">
        <v>15</v>
      </c>
      <c r="B407" s="47" t="s">
        <v>59</v>
      </c>
      <c r="C407" s="47" t="s">
        <v>139</v>
      </c>
      <c r="D407" s="47" t="s">
        <v>140</v>
      </c>
      <c r="E407" s="47" t="s">
        <v>93</v>
      </c>
      <c r="F407" s="47" t="s">
        <v>380</v>
      </c>
      <c r="G407" s="47"/>
      <c r="H407" s="47" t="s">
        <v>895</v>
      </c>
      <c r="I407" s="48">
        <v>43811</v>
      </c>
      <c r="J407" s="47" t="s">
        <v>55</v>
      </c>
    </row>
    <row r="408" spans="1:10" x14ac:dyDescent="0.3">
      <c r="A408" s="47" t="s">
        <v>15</v>
      </c>
      <c r="B408" s="47" t="s">
        <v>59</v>
      </c>
      <c r="C408" s="47" t="s">
        <v>1167</v>
      </c>
      <c r="D408" s="47" t="s">
        <v>1168</v>
      </c>
      <c r="E408" s="47" t="s">
        <v>16</v>
      </c>
      <c r="F408" s="47" t="s">
        <v>380</v>
      </c>
      <c r="G408" s="47"/>
      <c r="H408" s="47" t="s">
        <v>1169</v>
      </c>
      <c r="I408" s="48">
        <v>43811</v>
      </c>
      <c r="J408" s="47" t="s">
        <v>55</v>
      </c>
    </row>
    <row r="409" spans="1:10" x14ac:dyDescent="0.3">
      <c r="A409" s="47" t="s">
        <v>15</v>
      </c>
      <c r="B409" s="47" t="s">
        <v>59</v>
      </c>
      <c r="C409" s="47" t="s">
        <v>1397</v>
      </c>
      <c r="D409" s="47" t="s">
        <v>1398</v>
      </c>
      <c r="E409" s="47" t="s">
        <v>16</v>
      </c>
      <c r="F409" s="47" t="s">
        <v>380</v>
      </c>
      <c r="G409" s="47"/>
      <c r="H409" s="47" t="s">
        <v>1399</v>
      </c>
      <c r="I409" s="48">
        <v>43811</v>
      </c>
      <c r="J409" s="47" t="s">
        <v>55</v>
      </c>
    </row>
    <row r="410" spans="1:10" x14ac:dyDescent="0.3">
      <c r="A410" s="47" t="s">
        <v>15</v>
      </c>
      <c r="B410" s="47" t="s">
        <v>59</v>
      </c>
      <c r="C410" s="47" t="s">
        <v>292</v>
      </c>
      <c r="D410" s="47" t="s">
        <v>293</v>
      </c>
      <c r="E410" s="47" t="s">
        <v>16</v>
      </c>
      <c r="F410" s="47" t="s">
        <v>380</v>
      </c>
      <c r="G410" s="47"/>
      <c r="H410" s="47" t="s">
        <v>829</v>
      </c>
      <c r="I410" s="48">
        <v>43811</v>
      </c>
      <c r="J410" s="47" t="s">
        <v>55</v>
      </c>
    </row>
    <row r="411" spans="1:10" x14ac:dyDescent="0.3">
      <c r="A411" s="47" t="s">
        <v>15</v>
      </c>
      <c r="B411" s="47" t="s">
        <v>59</v>
      </c>
      <c r="C411" s="47" t="s">
        <v>426</v>
      </c>
      <c r="D411" s="47" t="s">
        <v>427</v>
      </c>
      <c r="E411" s="47" t="s">
        <v>16</v>
      </c>
      <c r="F411" s="47" t="s">
        <v>380</v>
      </c>
      <c r="G411" s="47"/>
      <c r="H411" s="47" t="s">
        <v>1248</v>
      </c>
      <c r="I411" s="48">
        <v>43811</v>
      </c>
      <c r="J411" s="47" t="s">
        <v>55</v>
      </c>
    </row>
    <row r="412" spans="1:10" x14ac:dyDescent="0.3">
      <c r="A412" s="47" t="s">
        <v>15</v>
      </c>
      <c r="B412" s="47" t="s">
        <v>59</v>
      </c>
      <c r="C412" s="47" t="s">
        <v>333</v>
      </c>
      <c r="D412" s="47" t="s">
        <v>334</v>
      </c>
      <c r="E412" s="47" t="s">
        <v>16</v>
      </c>
      <c r="F412" s="47" t="s">
        <v>380</v>
      </c>
      <c r="G412" s="47"/>
      <c r="H412" s="47" t="s">
        <v>1113</v>
      </c>
      <c r="I412" s="48">
        <v>43811</v>
      </c>
      <c r="J412" s="47" t="s">
        <v>55</v>
      </c>
    </row>
    <row r="413" spans="1:10" x14ac:dyDescent="0.3">
      <c r="A413" s="47" t="s">
        <v>11</v>
      </c>
      <c r="B413" s="47" t="s">
        <v>12</v>
      </c>
      <c r="C413" s="47" t="s">
        <v>616</v>
      </c>
      <c r="D413" s="47" t="s">
        <v>617</v>
      </c>
      <c r="E413" s="47" t="s">
        <v>88</v>
      </c>
      <c r="F413" s="47" t="s">
        <v>380</v>
      </c>
      <c r="G413" s="47"/>
      <c r="H413" s="47" t="s">
        <v>618</v>
      </c>
      <c r="I413" s="48">
        <v>43811</v>
      </c>
      <c r="J413" s="47" t="s">
        <v>55</v>
      </c>
    </row>
    <row r="414" spans="1:10" x14ac:dyDescent="0.3">
      <c r="A414" s="47" t="s">
        <v>15</v>
      </c>
      <c r="B414" s="47" t="s">
        <v>59</v>
      </c>
      <c r="C414" s="47" t="s">
        <v>418</v>
      </c>
      <c r="D414" s="47" t="s">
        <v>419</v>
      </c>
      <c r="E414" s="47" t="s">
        <v>16</v>
      </c>
      <c r="F414" s="47" t="s">
        <v>380</v>
      </c>
      <c r="G414" s="47"/>
      <c r="H414" s="47" t="s">
        <v>1132</v>
      </c>
      <c r="I414" s="48">
        <v>43811</v>
      </c>
      <c r="J414" s="47" t="s">
        <v>55</v>
      </c>
    </row>
    <row r="415" spans="1:10" x14ac:dyDescent="0.3">
      <c r="A415" s="47" t="s">
        <v>56</v>
      </c>
      <c r="B415" s="47" t="s">
        <v>57</v>
      </c>
      <c r="C415" s="47" t="s">
        <v>1532</v>
      </c>
      <c r="D415" s="47" t="s">
        <v>1533</v>
      </c>
      <c r="E415" s="47" t="s">
        <v>63</v>
      </c>
      <c r="F415" s="47" t="s">
        <v>382</v>
      </c>
      <c r="G415" s="47"/>
      <c r="H415" s="47" t="s">
        <v>1534</v>
      </c>
      <c r="I415" s="48">
        <v>43811</v>
      </c>
      <c r="J415" s="47" t="s">
        <v>55</v>
      </c>
    </row>
    <row r="416" spans="1:10" x14ac:dyDescent="0.3">
      <c r="A416" s="47" t="s">
        <v>15</v>
      </c>
      <c r="B416" s="47" t="s">
        <v>59</v>
      </c>
      <c r="C416" s="47" t="s">
        <v>197</v>
      </c>
      <c r="D416" s="47" t="s">
        <v>198</v>
      </c>
      <c r="E416" s="47" t="s">
        <v>16</v>
      </c>
      <c r="F416" s="47" t="s">
        <v>380</v>
      </c>
      <c r="G416" s="47"/>
      <c r="H416" s="47" t="s">
        <v>967</v>
      </c>
      <c r="I416" s="48">
        <v>43811</v>
      </c>
      <c r="J416" s="47" t="s">
        <v>55</v>
      </c>
    </row>
    <row r="417" spans="1:10" x14ac:dyDescent="0.3">
      <c r="A417" s="47" t="s">
        <v>15</v>
      </c>
      <c r="B417" s="47" t="s">
        <v>59</v>
      </c>
      <c r="C417" s="47" t="s">
        <v>294</v>
      </c>
      <c r="D417" s="47" t="s">
        <v>295</v>
      </c>
      <c r="E417" s="47" t="s">
        <v>16</v>
      </c>
      <c r="F417" s="47" t="s">
        <v>380</v>
      </c>
      <c r="G417" s="47"/>
      <c r="H417" s="47" t="s">
        <v>584</v>
      </c>
      <c r="I417" s="48">
        <v>43811</v>
      </c>
      <c r="J417" s="47" t="s">
        <v>55</v>
      </c>
    </row>
    <row r="418" spans="1:10" x14ac:dyDescent="0.3">
      <c r="A418" s="47" t="s">
        <v>15</v>
      </c>
      <c r="B418" s="47" t="s">
        <v>59</v>
      </c>
      <c r="C418" s="47" t="s">
        <v>454</v>
      </c>
      <c r="D418" s="47" t="s">
        <v>455</v>
      </c>
      <c r="E418" s="47" t="s">
        <v>16</v>
      </c>
      <c r="F418" s="47" t="s">
        <v>382</v>
      </c>
      <c r="G418" s="49">
        <v>43641</v>
      </c>
      <c r="H418" s="47" t="s">
        <v>993</v>
      </c>
      <c r="I418" s="48">
        <v>43811</v>
      </c>
      <c r="J418" s="47" t="s">
        <v>55</v>
      </c>
    </row>
    <row r="419" spans="1:10" x14ac:dyDescent="0.3">
      <c r="A419" s="47" t="s">
        <v>15</v>
      </c>
      <c r="B419" s="47" t="s">
        <v>59</v>
      </c>
      <c r="C419" s="47" t="s">
        <v>146</v>
      </c>
      <c r="D419" s="47" t="s">
        <v>147</v>
      </c>
      <c r="E419" s="47" t="s">
        <v>95</v>
      </c>
      <c r="F419" s="47" t="s">
        <v>380</v>
      </c>
      <c r="G419" s="47"/>
      <c r="H419" s="47" t="s">
        <v>936</v>
      </c>
      <c r="I419" s="48">
        <v>43811</v>
      </c>
      <c r="J419" s="47" t="s">
        <v>55</v>
      </c>
    </row>
    <row r="420" spans="1:10" x14ac:dyDescent="0.3">
      <c r="A420" s="47" t="s">
        <v>2</v>
      </c>
      <c r="B420" s="47" t="s">
        <v>3</v>
      </c>
      <c r="C420" s="47" t="s">
        <v>799</v>
      </c>
      <c r="D420" s="47" t="s">
        <v>800</v>
      </c>
      <c r="E420" s="47" t="s">
        <v>365</v>
      </c>
      <c r="F420" s="47" t="s">
        <v>380</v>
      </c>
      <c r="G420" s="47"/>
      <c r="H420" s="47" t="s">
        <v>801</v>
      </c>
      <c r="I420" s="48">
        <v>43811</v>
      </c>
      <c r="J420" s="47" t="s">
        <v>55</v>
      </c>
    </row>
    <row r="421" spans="1:10" x14ac:dyDescent="0.3">
      <c r="A421" s="47" t="s">
        <v>14</v>
      </c>
      <c r="B421" s="47" t="s">
        <v>58</v>
      </c>
      <c r="C421" s="47" t="s">
        <v>497</v>
      </c>
      <c r="D421" s="47" t="s">
        <v>498</v>
      </c>
      <c r="E421" s="47" t="s">
        <v>30</v>
      </c>
      <c r="F421" s="47" t="s">
        <v>380</v>
      </c>
      <c r="G421" s="47"/>
      <c r="H421" s="47" t="s">
        <v>1302</v>
      </c>
      <c r="I421" s="48">
        <v>43811</v>
      </c>
      <c r="J421" s="47" t="s">
        <v>55</v>
      </c>
    </row>
    <row r="422" spans="1:10" x14ac:dyDescent="0.3">
      <c r="A422" s="47" t="s">
        <v>15</v>
      </c>
      <c r="B422" s="47" t="s">
        <v>59</v>
      </c>
      <c r="C422" s="47" t="s">
        <v>1170</v>
      </c>
      <c r="D422" s="47" t="s">
        <v>1171</v>
      </c>
      <c r="E422" s="47" t="s">
        <v>93</v>
      </c>
      <c r="F422" s="47" t="s">
        <v>380</v>
      </c>
      <c r="G422" s="47"/>
      <c r="H422" s="47" t="s">
        <v>1172</v>
      </c>
      <c r="I422" s="48">
        <v>43811</v>
      </c>
      <c r="J422" s="47" t="s">
        <v>55</v>
      </c>
    </row>
    <row r="423" spans="1:10" x14ac:dyDescent="0.3">
      <c r="A423" s="47" t="s">
        <v>15</v>
      </c>
      <c r="B423" s="47" t="s">
        <v>59</v>
      </c>
      <c r="C423" s="47" t="s">
        <v>231</v>
      </c>
      <c r="D423" s="47" t="s">
        <v>2268</v>
      </c>
      <c r="E423" s="47" t="s">
        <v>26</v>
      </c>
      <c r="F423" s="47" t="s">
        <v>380</v>
      </c>
      <c r="G423" s="47"/>
      <c r="H423" s="47" t="s">
        <v>1234</v>
      </c>
      <c r="I423" s="48">
        <v>43811</v>
      </c>
      <c r="J423" s="47" t="s">
        <v>55</v>
      </c>
    </row>
    <row r="424" spans="1:10" x14ac:dyDescent="0.3">
      <c r="A424" s="47" t="s">
        <v>2</v>
      </c>
      <c r="B424" s="47" t="s">
        <v>3</v>
      </c>
      <c r="C424" s="47" t="s">
        <v>1261</v>
      </c>
      <c r="D424" s="47" t="s">
        <v>1262</v>
      </c>
      <c r="E424" s="47" t="s">
        <v>4</v>
      </c>
      <c r="F424" s="47" t="s">
        <v>380</v>
      </c>
      <c r="G424" s="47"/>
      <c r="H424" s="47" t="s">
        <v>1263</v>
      </c>
      <c r="I424" s="48">
        <v>43811</v>
      </c>
      <c r="J424" s="47" t="s">
        <v>55</v>
      </c>
    </row>
    <row r="425" spans="1:10" x14ac:dyDescent="0.3">
      <c r="A425" s="47" t="s">
        <v>15</v>
      </c>
      <c r="B425" s="47" t="s">
        <v>59</v>
      </c>
      <c r="C425" s="47" t="s">
        <v>440</v>
      </c>
      <c r="D425" s="47" t="s">
        <v>441</v>
      </c>
      <c r="E425" s="47" t="s">
        <v>26</v>
      </c>
      <c r="F425" s="47" t="s">
        <v>380</v>
      </c>
      <c r="G425" s="47"/>
      <c r="H425" s="47" t="s">
        <v>1337</v>
      </c>
      <c r="I425" s="48">
        <v>43811</v>
      </c>
      <c r="J425" s="47" t="s">
        <v>55</v>
      </c>
    </row>
    <row r="426" spans="1:10" x14ac:dyDescent="0.3">
      <c r="A426" s="47" t="s">
        <v>15</v>
      </c>
      <c r="B426" s="47" t="s">
        <v>59</v>
      </c>
      <c r="C426" s="47" t="s">
        <v>850</v>
      </c>
      <c r="D426" s="47" t="s">
        <v>105</v>
      </c>
      <c r="E426" s="47" t="s">
        <v>16</v>
      </c>
      <c r="F426" s="47" t="s">
        <v>380</v>
      </c>
      <c r="G426" s="47"/>
      <c r="H426" s="47" t="s">
        <v>851</v>
      </c>
      <c r="I426" s="48">
        <v>43811</v>
      </c>
      <c r="J426" s="47" t="s">
        <v>55</v>
      </c>
    </row>
    <row r="427" spans="1:10" x14ac:dyDescent="0.3">
      <c r="A427" s="47" t="s">
        <v>56</v>
      </c>
      <c r="B427" s="47" t="s">
        <v>57</v>
      </c>
      <c r="C427" s="47" t="s">
        <v>520</v>
      </c>
      <c r="D427" s="47" t="s">
        <v>521</v>
      </c>
      <c r="E427" s="47" t="s">
        <v>16</v>
      </c>
      <c r="F427" s="47" t="s">
        <v>380</v>
      </c>
      <c r="G427" s="47"/>
      <c r="H427" s="47" t="s">
        <v>918</v>
      </c>
      <c r="I427" s="48">
        <v>43811</v>
      </c>
      <c r="J427" s="47" t="s">
        <v>55</v>
      </c>
    </row>
    <row r="428" spans="1:10" x14ac:dyDescent="0.3">
      <c r="A428" s="47" t="s">
        <v>56</v>
      </c>
      <c r="B428" s="47" t="s">
        <v>57</v>
      </c>
      <c r="C428" s="47" t="s">
        <v>1840</v>
      </c>
      <c r="D428" s="47" t="s">
        <v>1841</v>
      </c>
      <c r="E428" s="47" t="s">
        <v>88</v>
      </c>
      <c r="F428" s="47" t="s">
        <v>380</v>
      </c>
      <c r="G428" s="47"/>
      <c r="H428" s="47" t="s">
        <v>1842</v>
      </c>
      <c r="I428" s="48">
        <v>43811</v>
      </c>
      <c r="J428" s="47" t="s">
        <v>55</v>
      </c>
    </row>
    <row r="429" spans="1:10" x14ac:dyDescent="0.3">
      <c r="A429" s="47" t="s">
        <v>56</v>
      </c>
      <c r="B429" s="47" t="s">
        <v>57</v>
      </c>
      <c r="C429" s="47" t="s">
        <v>366</v>
      </c>
      <c r="D429" s="47" t="s">
        <v>367</v>
      </c>
      <c r="E429" s="47" t="s">
        <v>63</v>
      </c>
      <c r="F429" s="47" t="s">
        <v>380</v>
      </c>
      <c r="G429" s="47"/>
      <c r="H429" s="47" t="s">
        <v>1467</v>
      </c>
      <c r="I429" s="48">
        <v>43812</v>
      </c>
      <c r="J429" s="47" t="s">
        <v>55</v>
      </c>
    </row>
    <row r="430" spans="1:10" x14ac:dyDescent="0.3">
      <c r="A430" s="47" t="s">
        <v>56</v>
      </c>
      <c r="B430" s="47" t="s">
        <v>57</v>
      </c>
      <c r="C430" s="47" t="s">
        <v>374</v>
      </c>
      <c r="D430" s="47" t="s">
        <v>375</v>
      </c>
      <c r="E430" s="47" t="s">
        <v>63</v>
      </c>
      <c r="F430" s="47" t="s">
        <v>380</v>
      </c>
      <c r="G430" s="47"/>
      <c r="H430" s="47" t="s">
        <v>1540</v>
      </c>
      <c r="I430" s="48">
        <v>43812</v>
      </c>
      <c r="J430" s="47" t="s">
        <v>55</v>
      </c>
    </row>
    <row r="431" spans="1:10" x14ac:dyDescent="0.3">
      <c r="A431" s="47" t="s">
        <v>56</v>
      </c>
      <c r="B431" s="47" t="s">
        <v>57</v>
      </c>
      <c r="C431" s="47" t="s">
        <v>372</v>
      </c>
      <c r="D431" s="47" t="s">
        <v>373</v>
      </c>
      <c r="E431" s="47" t="s">
        <v>63</v>
      </c>
      <c r="F431" s="47" t="s">
        <v>380</v>
      </c>
      <c r="G431" s="47"/>
      <c r="H431" s="47" t="s">
        <v>1496</v>
      </c>
      <c r="I431" s="48">
        <v>43812</v>
      </c>
      <c r="J431" s="47" t="s">
        <v>55</v>
      </c>
    </row>
    <row r="432" spans="1:10" x14ac:dyDescent="0.3">
      <c r="A432" s="47" t="s">
        <v>18</v>
      </c>
      <c r="B432" s="47" t="s">
        <v>60</v>
      </c>
      <c r="C432" s="47" t="s">
        <v>1043</v>
      </c>
      <c r="D432" s="47" t="s">
        <v>1044</v>
      </c>
      <c r="E432" s="47" t="s">
        <v>36</v>
      </c>
      <c r="F432" s="47" t="s">
        <v>380</v>
      </c>
      <c r="G432" s="47"/>
      <c r="H432" s="47" t="s">
        <v>1046</v>
      </c>
      <c r="I432" s="48">
        <v>43812</v>
      </c>
      <c r="J432" s="47" t="s">
        <v>55</v>
      </c>
    </row>
    <row r="433" spans="1:10" x14ac:dyDescent="0.3">
      <c r="A433" s="47" t="s">
        <v>14</v>
      </c>
      <c r="B433" s="47" t="s">
        <v>58</v>
      </c>
      <c r="C433" s="47" t="s">
        <v>458</v>
      </c>
      <c r="D433" s="47" t="s">
        <v>459</v>
      </c>
      <c r="E433" s="47" t="s">
        <v>135</v>
      </c>
      <c r="F433" s="47" t="s">
        <v>380</v>
      </c>
      <c r="G433" s="47"/>
      <c r="H433" s="47" t="s">
        <v>1303</v>
      </c>
      <c r="I433" s="48">
        <v>43812</v>
      </c>
      <c r="J433" s="47" t="s">
        <v>55</v>
      </c>
    </row>
    <row r="434" spans="1:10" x14ac:dyDescent="0.3">
      <c r="A434" s="47" t="s">
        <v>14</v>
      </c>
      <c r="B434" s="47" t="s">
        <v>58</v>
      </c>
      <c r="C434" s="47" t="s">
        <v>275</v>
      </c>
      <c r="D434" s="47" t="s">
        <v>276</v>
      </c>
      <c r="E434" s="47" t="s">
        <v>87</v>
      </c>
      <c r="F434" s="47" t="s">
        <v>380</v>
      </c>
      <c r="G434" s="47"/>
      <c r="H434" s="47" t="s">
        <v>774</v>
      </c>
      <c r="I434" s="48">
        <v>43812</v>
      </c>
      <c r="J434" s="47" t="s">
        <v>55</v>
      </c>
    </row>
    <row r="435" spans="1:10" x14ac:dyDescent="0.3">
      <c r="A435" s="47" t="s">
        <v>56</v>
      </c>
      <c r="B435" s="47" t="s">
        <v>57</v>
      </c>
      <c r="C435" s="47" t="s">
        <v>1488</v>
      </c>
      <c r="D435" s="47" t="s">
        <v>1489</v>
      </c>
      <c r="E435" s="47" t="s">
        <v>63</v>
      </c>
      <c r="F435" s="47" t="s">
        <v>380</v>
      </c>
      <c r="G435" s="47"/>
      <c r="H435" s="47" t="s">
        <v>1490</v>
      </c>
      <c r="I435" s="48">
        <v>43812</v>
      </c>
      <c r="J435" s="47" t="s">
        <v>55</v>
      </c>
    </row>
    <row r="436" spans="1:10" x14ac:dyDescent="0.3">
      <c r="A436" s="47" t="s">
        <v>56</v>
      </c>
      <c r="B436" s="47" t="s">
        <v>57</v>
      </c>
      <c r="C436" s="47" t="s">
        <v>254</v>
      </c>
      <c r="D436" s="47" t="s">
        <v>255</v>
      </c>
      <c r="E436" s="47" t="s">
        <v>63</v>
      </c>
      <c r="F436" s="47" t="s">
        <v>380</v>
      </c>
      <c r="G436" s="47"/>
      <c r="H436" s="47" t="s">
        <v>1471</v>
      </c>
      <c r="I436" s="48">
        <v>43812</v>
      </c>
      <c r="J436" s="47" t="s">
        <v>55</v>
      </c>
    </row>
    <row r="437" spans="1:10" x14ac:dyDescent="0.3">
      <c r="A437" s="47" t="s">
        <v>5</v>
      </c>
      <c r="B437" s="47" t="s">
        <v>6</v>
      </c>
      <c r="C437" s="47" t="s">
        <v>1415</v>
      </c>
      <c r="D437" s="47" t="s">
        <v>1416</v>
      </c>
      <c r="E437" s="47" t="s">
        <v>7</v>
      </c>
      <c r="F437" s="47" t="s">
        <v>380</v>
      </c>
      <c r="G437" s="47"/>
      <c r="H437" s="47" t="s">
        <v>1417</v>
      </c>
      <c r="I437" s="48">
        <v>43815</v>
      </c>
      <c r="J437" s="47" t="s">
        <v>55</v>
      </c>
    </row>
    <row r="438" spans="1:10" x14ac:dyDescent="0.3">
      <c r="A438" s="47" t="s">
        <v>15</v>
      </c>
      <c r="B438" s="47" t="s">
        <v>59</v>
      </c>
      <c r="C438" s="47" t="s">
        <v>195</v>
      </c>
      <c r="D438" s="47" t="s">
        <v>196</v>
      </c>
      <c r="E438" s="47" t="s">
        <v>17</v>
      </c>
      <c r="F438" s="47" t="s">
        <v>380</v>
      </c>
      <c r="G438" s="47"/>
      <c r="H438" s="47" t="s">
        <v>942</v>
      </c>
      <c r="I438" s="48">
        <v>43815</v>
      </c>
      <c r="J438" s="47" t="s">
        <v>55</v>
      </c>
    </row>
    <row r="439" spans="1:10" x14ac:dyDescent="0.3">
      <c r="A439" s="47" t="s">
        <v>5</v>
      </c>
      <c r="B439" s="47" t="s">
        <v>6</v>
      </c>
      <c r="C439" s="47" t="s">
        <v>811</v>
      </c>
      <c r="D439" s="47" t="s">
        <v>812</v>
      </c>
      <c r="E439" s="47" t="s">
        <v>25</v>
      </c>
      <c r="F439" s="47" t="s">
        <v>380</v>
      </c>
      <c r="G439" s="47"/>
      <c r="H439" s="47" t="s">
        <v>813</v>
      </c>
      <c r="I439" s="48">
        <v>43815</v>
      </c>
      <c r="J439" s="47" t="s">
        <v>55</v>
      </c>
    </row>
    <row r="440" spans="1:10" x14ac:dyDescent="0.3">
      <c r="A440" s="47" t="s">
        <v>5</v>
      </c>
      <c r="B440" s="47" t="s">
        <v>6</v>
      </c>
      <c r="C440" s="47" t="s">
        <v>270</v>
      </c>
      <c r="D440" s="47" t="s">
        <v>271</v>
      </c>
      <c r="E440" s="47" t="s">
        <v>28</v>
      </c>
      <c r="F440" s="47" t="s">
        <v>380</v>
      </c>
      <c r="G440" s="47"/>
      <c r="H440" s="47" t="s">
        <v>702</v>
      </c>
      <c r="I440" s="48">
        <v>43815</v>
      </c>
      <c r="J440" s="47" t="s">
        <v>55</v>
      </c>
    </row>
    <row r="441" spans="1:10" x14ac:dyDescent="0.3">
      <c r="A441" s="47" t="s">
        <v>5</v>
      </c>
      <c r="B441" s="47" t="s">
        <v>6</v>
      </c>
      <c r="C441" s="47" t="s">
        <v>706</v>
      </c>
      <c r="D441" s="47" t="s">
        <v>707</v>
      </c>
      <c r="E441" s="47" t="s">
        <v>25</v>
      </c>
      <c r="F441" s="47" t="s">
        <v>380</v>
      </c>
      <c r="G441" s="47"/>
      <c r="H441" s="47" t="s">
        <v>708</v>
      </c>
      <c r="I441" s="48">
        <v>43815</v>
      </c>
      <c r="J441" s="47" t="s">
        <v>55</v>
      </c>
    </row>
    <row r="442" spans="1:10" x14ac:dyDescent="0.3">
      <c r="A442" s="47" t="s">
        <v>15</v>
      </c>
      <c r="B442" s="47" t="s">
        <v>59</v>
      </c>
      <c r="C442" s="47" t="s">
        <v>699</v>
      </c>
      <c r="D442" s="47" t="s">
        <v>700</v>
      </c>
      <c r="E442" s="47" t="s">
        <v>16</v>
      </c>
      <c r="F442" s="47" t="s">
        <v>380</v>
      </c>
      <c r="G442" s="47"/>
      <c r="H442" s="47" t="s">
        <v>701</v>
      </c>
      <c r="I442" s="48">
        <v>43816</v>
      </c>
      <c r="J442" s="47" t="s">
        <v>55</v>
      </c>
    </row>
    <row r="443" spans="1:10" x14ac:dyDescent="0.3">
      <c r="A443" s="47" t="s">
        <v>15</v>
      </c>
      <c r="B443" s="47" t="s">
        <v>59</v>
      </c>
      <c r="C443" s="47" t="s">
        <v>446</v>
      </c>
      <c r="D443" s="47" t="s">
        <v>447</v>
      </c>
      <c r="E443" s="47" t="s">
        <v>16</v>
      </c>
      <c r="F443" s="47" t="s">
        <v>380</v>
      </c>
      <c r="G443" s="47"/>
      <c r="H443" s="47" t="s">
        <v>729</v>
      </c>
      <c r="I443" s="48">
        <v>43816</v>
      </c>
      <c r="J443" s="47" t="s">
        <v>55</v>
      </c>
    </row>
    <row r="444" spans="1:10" x14ac:dyDescent="0.3">
      <c r="A444" s="47" t="s">
        <v>15</v>
      </c>
      <c r="B444" s="47" t="s">
        <v>59</v>
      </c>
      <c r="C444" s="47" t="s">
        <v>449</v>
      </c>
      <c r="D444" s="47" t="s">
        <v>447</v>
      </c>
      <c r="E444" s="47" t="s">
        <v>16</v>
      </c>
      <c r="F444" s="47" t="s">
        <v>380</v>
      </c>
      <c r="G444" s="47"/>
      <c r="H444" s="47" t="s">
        <v>915</v>
      </c>
      <c r="I444" s="48">
        <v>43816</v>
      </c>
      <c r="J444" s="47" t="s">
        <v>55</v>
      </c>
    </row>
    <row r="445" spans="1:10" x14ac:dyDescent="0.3">
      <c r="A445" s="47" t="s">
        <v>15</v>
      </c>
      <c r="B445" s="47" t="s">
        <v>59</v>
      </c>
      <c r="C445" s="47" t="s">
        <v>436</v>
      </c>
      <c r="D445" s="47" t="s">
        <v>437</v>
      </c>
      <c r="E445" s="47" t="s">
        <v>16</v>
      </c>
      <c r="F445" s="47" t="s">
        <v>380</v>
      </c>
      <c r="G445" s="47"/>
      <c r="H445" s="47" t="s">
        <v>1294</v>
      </c>
      <c r="I445" s="48">
        <v>43816</v>
      </c>
      <c r="J445" s="47" t="s">
        <v>55</v>
      </c>
    </row>
    <row r="446" spans="1:10" x14ac:dyDescent="0.3">
      <c r="A446" s="47" t="s">
        <v>14</v>
      </c>
      <c r="B446" s="47" t="s">
        <v>58</v>
      </c>
      <c r="C446" s="47" t="s">
        <v>428</v>
      </c>
      <c r="D446" s="47" t="s">
        <v>429</v>
      </c>
      <c r="E446" s="47" t="s">
        <v>86</v>
      </c>
      <c r="F446" s="47" t="s">
        <v>380</v>
      </c>
      <c r="G446" s="47"/>
      <c r="H446" s="47" t="s">
        <v>1256</v>
      </c>
      <c r="I446" s="48">
        <v>43816</v>
      </c>
      <c r="J446" s="47" t="s">
        <v>55</v>
      </c>
    </row>
    <row r="447" spans="1:10" x14ac:dyDescent="0.3">
      <c r="A447" s="47" t="s">
        <v>15</v>
      </c>
      <c r="B447" s="47" t="s">
        <v>59</v>
      </c>
      <c r="C447" s="47" t="s">
        <v>250</v>
      </c>
      <c r="D447" s="47" t="s">
        <v>251</v>
      </c>
      <c r="E447" s="47" t="s">
        <v>16</v>
      </c>
      <c r="F447" s="47" t="s">
        <v>380</v>
      </c>
      <c r="G447" s="47"/>
      <c r="H447" s="47" t="s">
        <v>1344</v>
      </c>
      <c r="I447" s="48">
        <v>43816</v>
      </c>
      <c r="J447" s="47" t="s">
        <v>55</v>
      </c>
    </row>
    <row r="448" spans="1:10" x14ac:dyDescent="0.3">
      <c r="A448" s="47" t="s">
        <v>8</v>
      </c>
      <c r="B448" s="47" t="s">
        <v>9</v>
      </c>
      <c r="C448" s="47" t="s">
        <v>524</v>
      </c>
      <c r="D448" s="47" t="s">
        <v>525</v>
      </c>
      <c r="E448" s="47" t="s">
        <v>10</v>
      </c>
      <c r="F448" s="47" t="s">
        <v>380</v>
      </c>
      <c r="G448" s="47"/>
      <c r="H448" s="47" t="s">
        <v>865</v>
      </c>
      <c r="I448" s="48">
        <v>43816</v>
      </c>
      <c r="J448" s="47" t="s">
        <v>55</v>
      </c>
    </row>
    <row r="449" spans="1:10" x14ac:dyDescent="0.3">
      <c r="A449" s="47" t="s">
        <v>8</v>
      </c>
      <c r="B449" s="47" t="s">
        <v>9</v>
      </c>
      <c r="C449" s="47" t="s">
        <v>1965</v>
      </c>
      <c r="D449" s="47" t="s">
        <v>1966</v>
      </c>
      <c r="E449" s="47" t="s">
        <v>10</v>
      </c>
      <c r="F449" s="47" t="s">
        <v>380</v>
      </c>
      <c r="G449" s="47"/>
      <c r="H449" s="47" t="s">
        <v>1967</v>
      </c>
      <c r="I449" s="48">
        <v>43816</v>
      </c>
      <c r="J449" s="47" t="s">
        <v>55</v>
      </c>
    </row>
    <row r="450" spans="1:10" x14ac:dyDescent="0.3">
      <c r="A450" s="47" t="s">
        <v>56</v>
      </c>
      <c r="B450" s="47" t="s">
        <v>57</v>
      </c>
      <c r="C450" s="47" t="s">
        <v>689</v>
      </c>
      <c r="D450" s="47" t="s">
        <v>690</v>
      </c>
      <c r="E450" s="47" t="s">
        <v>23</v>
      </c>
      <c r="F450" s="47" t="s">
        <v>380</v>
      </c>
      <c r="G450" s="47"/>
      <c r="H450" s="47" t="s">
        <v>691</v>
      </c>
      <c r="I450" s="48">
        <v>43816</v>
      </c>
      <c r="J450" s="47" t="s">
        <v>55</v>
      </c>
    </row>
    <row r="451" spans="1:10" x14ac:dyDescent="0.3">
      <c r="A451" s="47" t="s">
        <v>56</v>
      </c>
      <c r="B451" s="47" t="s">
        <v>57</v>
      </c>
      <c r="C451" s="47" t="s">
        <v>783</v>
      </c>
      <c r="D451" s="47" t="s">
        <v>690</v>
      </c>
      <c r="E451" s="47" t="s">
        <v>36</v>
      </c>
      <c r="F451" s="47" t="s">
        <v>380</v>
      </c>
      <c r="G451" s="47"/>
      <c r="H451" s="47" t="s">
        <v>784</v>
      </c>
      <c r="I451" s="48">
        <v>43816</v>
      </c>
      <c r="J451" s="47" t="s">
        <v>55</v>
      </c>
    </row>
    <row r="452" spans="1:10" x14ac:dyDescent="0.3">
      <c r="A452" s="47" t="s">
        <v>15</v>
      </c>
      <c r="B452" s="47" t="s">
        <v>59</v>
      </c>
      <c r="C452" s="47" t="s">
        <v>430</v>
      </c>
      <c r="D452" s="47" t="s">
        <v>431</v>
      </c>
      <c r="E452" s="47" t="s">
        <v>16</v>
      </c>
      <c r="F452" s="47" t="s">
        <v>380</v>
      </c>
      <c r="G452" s="47"/>
      <c r="H452" s="47" t="s">
        <v>1257</v>
      </c>
      <c r="I452" s="48">
        <v>43816</v>
      </c>
      <c r="J452" s="47" t="s">
        <v>55</v>
      </c>
    </row>
    <row r="453" spans="1:10" x14ac:dyDescent="0.3">
      <c r="A453" s="47" t="s">
        <v>15</v>
      </c>
      <c r="B453" s="47" t="s">
        <v>59</v>
      </c>
      <c r="C453" s="47" t="s">
        <v>396</v>
      </c>
      <c r="D453" s="47" t="s">
        <v>397</v>
      </c>
      <c r="E453" s="47" t="s">
        <v>16</v>
      </c>
      <c r="F453" s="47" t="s">
        <v>380</v>
      </c>
      <c r="G453" s="47"/>
      <c r="H453" s="47" t="s">
        <v>828</v>
      </c>
      <c r="I453" s="48">
        <v>43816</v>
      </c>
      <c r="J453" s="47" t="s">
        <v>55</v>
      </c>
    </row>
    <row r="454" spans="1:10" x14ac:dyDescent="0.3">
      <c r="A454" s="47" t="s">
        <v>15</v>
      </c>
      <c r="B454" s="47" t="s">
        <v>59</v>
      </c>
      <c r="C454" s="47" t="s">
        <v>432</v>
      </c>
      <c r="D454" s="47" t="s">
        <v>433</v>
      </c>
      <c r="E454" s="47" t="s">
        <v>16</v>
      </c>
      <c r="F454" s="47" t="s">
        <v>380</v>
      </c>
      <c r="G454" s="47"/>
      <c r="H454" s="47" t="s">
        <v>1264</v>
      </c>
      <c r="I454" s="48">
        <v>43816</v>
      </c>
      <c r="J454" s="47" t="s">
        <v>55</v>
      </c>
    </row>
    <row r="455" spans="1:10" x14ac:dyDescent="0.3">
      <c r="A455" s="47" t="s">
        <v>15</v>
      </c>
      <c r="B455" s="47" t="s">
        <v>59</v>
      </c>
      <c r="C455" s="47" t="s">
        <v>1052</v>
      </c>
      <c r="D455" s="47" t="s">
        <v>1053</v>
      </c>
      <c r="E455" s="47" t="s">
        <v>26</v>
      </c>
      <c r="F455" s="47" t="s">
        <v>380</v>
      </c>
      <c r="G455" s="47"/>
      <c r="H455" s="47" t="s">
        <v>1054</v>
      </c>
      <c r="I455" s="48">
        <v>43816</v>
      </c>
      <c r="J455" s="47" t="s">
        <v>55</v>
      </c>
    </row>
    <row r="456" spans="1:10" x14ac:dyDescent="0.3">
      <c r="A456" s="47" t="s">
        <v>15</v>
      </c>
      <c r="B456" s="47" t="s">
        <v>59</v>
      </c>
      <c r="C456" s="47" t="s">
        <v>290</v>
      </c>
      <c r="D456" s="47" t="s">
        <v>291</v>
      </c>
      <c r="E456" s="47" t="s">
        <v>68</v>
      </c>
      <c r="F456" s="47" t="s">
        <v>380</v>
      </c>
      <c r="G456" s="47"/>
      <c r="H456" s="47" t="s">
        <v>824</v>
      </c>
      <c r="I456" s="48">
        <v>43816</v>
      </c>
      <c r="J456" s="47" t="s">
        <v>55</v>
      </c>
    </row>
    <row r="457" spans="1:10" x14ac:dyDescent="0.3">
      <c r="A457" s="47" t="s">
        <v>2</v>
      </c>
      <c r="B457" s="47" t="s">
        <v>3</v>
      </c>
      <c r="C457" s="47" t="s">
        <v>213</v>
      </c>
      <c r="D457" s="47" t="s">
        <v>214</v>
      </c>
      <c r="E457" s="47" t="s">
        <v>35</v>
      </c>
      <c r="F457" s="47" t="s">
        <v>380</v>
      </c>
      <c r="G457" s="47"/>
      <c r="H457" s="47" t="s">
        <v>1117</v>
      </c>
      <c r="I457" s="48">
        <v>43817</v>
      </c>
      <c r="J457" s="47" t="s">
        <v>55</v>
      </c>
    </row>
    <row r="458" spans="1:10" x14ac:dyDescent="0.3">
      <c r="A458" s="47" t="s">
        <v>18</v>
      </c>
      <c r="B458" s="47" t="s">
        <v>60</v>
      </c>
      <c r="C458" s="47" t="s">
        <v>1910</v>
      </c>
      <c r="D458" s="47" t="s">
        <v>1911</v>
      </c>
      <c r="E458" s="47" t="s">
        <v>19</v>
      </c>
      <c r="F458" s="47" t="s">
        <v>382</v>
      </c>
      <c r="G458" s="47"/>
      <c r="H458" s="47" t="s">
        <v>1912</v>
      </c>
      <c r="I458" s="48">
        <v>43817</v>
      </c>
      <c r="J458" s="47" t="s">
        <v>55</v>
      </c>
    </row>
    <row r="459" spans="1:10" x14ac:dyDescent="0.3">
      <c r="A459" s="47" t="s">
        <v>2</v>
      </c>
      <c r="B459" s="47" t="s">
        <v>3</v>
      </c>
      <c r="C459" s="47" t="s">
        <v>281</v>
      </c>
      <c r="D459" s="47" t="s">
        <v>534</v>
      </c>
      <c r="E459" s="47" t="s">
        <v>4</v>
      </c>
      <c r="F459" s="47" t="s">
        <v>380</v>
      </c>
      <c r="G459" s="47"/>
      <c r="H459" s="47" t="s">
        <v>807</v>
      </c>
      <c r="I459" s="48">
        <v>43817</v>
      </c>
      <c r="J459" s="47" t="s">
        <v>55</v>
      </c>
    </row>
    <row r="460" spans="1:10" x14ac:dyDescent="0.3">
      <c r="A460" s="47" t="s">
        <v>8</v>
      </c>
      <c r="B460" s="47" t="s">
        <v>9</v>
      </c>
      <c r="C460" s="47" t="s">
        <v>353</v>
      </c>
      <c r="D460" s="47" t="s">
        <v>496</v>
      </c>
      <c r="E460" s="47" t="s">
        <v>10</v>
      </c>
      <c r="F460" s="47" t="s">
        <v>380</v>
      </c>
      <c r="G460" s="47"/>
      <c r="H460" s="47" t="s">
        <v>1251</v>
      </c>
      <c r="I460" s="48">
        <v>43817</v>
      </c>
      <c r="J460" s="47" t="s">
        <v>55</v>
      </c>
    </row>
    <row r="461" spans="1:10" x14ac:dyDescent="0.3">
      <c r="A461" s="47" t="s">
        <v>2</v>
      </c>
      <c r="B461" s="47" t="s">
        <v>3</v>
      </c>
      <c r="C461" s="47" t="s">
        <v>546</v>
      </c>
      <c r="D461" s="47" t="s">
        <v>547</v>
      </c>
      <c r="E461" s="47" t="s">
        <v>4</v>
      </c>
      <c r="F461" s="47" t="s">
        <v>380</v>
      </c>
      <c r="G461" s="47"/>
      <c r="H461" s="47" t="s">
        <v>907</v>
      </c>
      <c r="I461" s="48">
        <v>43817</v>
      </c>
      <c r="J461" s="47" t="s">
        <v>55</v>
      </c>
    </row>
    <row r="462" spans="1:10" x14ac:dyDescent="0.3">
      <c r="A462" s="47" t="s">
        <v>18</v>
      </c>
      <c r="B462" s="47" t="s">
        <v>60</v>
      </c>
      <c r="C462" s="47" t="s">
        <v>1043</v>
      </c>
      <c r="D462" s="47" t="s">
        <v>1044</v>
      </c>
      <c r="E462" s="47" t="s">
        <v>36</v>
      </c>
      <c r="F462" s="47" t="s">
        <v>380</v>
      </c>
      <c r="G462" s="47"/>
      <c r="H462" s="47" t="s">
        <v>1045</v>
      </c>
      <c r="I462" s="48">
        <v>43817</v>
      </c>
      <c r="J462" s="47" t="s">
        <v>55</v>
      </c>
    </row>
    <row r="463" spans="1:10" x14ac:dyDescent="0.3">
      <c r="A463" s="47" t="s">
        <v>8</v>
      </c>
      <c r="B463" s="47" t="s">
        <v>9</v>
      </c>
      <c r="C463" s="47" t="s">
        <v>136</v>
      </c>
      <c r="D463" s="47" t="s">
        <v>137</v>
      </c>
      <c r="E463" s="47" t="s">
        <v>138</v>
      </c>
      <c r="F463" s="47" t="s">
        <v>380</v>
      </c>
      <c r="G463" s="47"/>
      <c r="H463" s="47" t="s">
        <v>873</v>
      </c>
      <c r="I463" s="48">
        <v>43817</v>
      </c>
      <c r="J463" s="47" t="s">
        <v>55</v>
      </c>
    </row>
    <row r="464" spans="1:10" x14ac:dyDescent="0.3">
      <c r="A464" s="47" t="s">
        <v>8</v>
      </c>
      <c r="B464" s="47" t="s">
        <v>9</v>
      </c>
      <c r="C464" s="47" t="s">
        <v>404</v>
      </c>
      <c r="D464" s="47" t="s">
        <v>405</v>
      </c>
      <c r="E464" s="47" t="s">
        <v>10</v>
      </c>
      <c r="F464" s="47" t="s">
        <v>380</v>
      </c>
      <c r="G464" s="47"/>
      <c r="H464" s="47" t="s">
        <v>990</v>
      </c>
      <c r="I464" s="48">
        <v>43817</v>
      </c>
      <c r="J464" s="47" t="s">
        <v>55</v>
      </c>
    </row>
    <row r="465" spans="1:10" x14ac:dyDescent="0.3">
      <c r="A465" s="47" t="s">
        <v>2</v>
      </c>
      <c r="B465" s="47" t="s">
        <v>3</v>
      </c>
      <c r="C465" s="47" t="s">
        <v>1072</v>
      </c>
      <c r="D465" s="47" t="s">
        <v>1073</v>
      </c>
      <c r="E465" s="47" t="s">
        <v>134</v>
      </c>
      <c r="F465" s="47" t="s">
        <v>380</v>
      </c>
      <c r="G465" s="47"/>
      <c r="H465" s="47" t="s">
        <v>1074</v>
      </c>
      <c r="I465" s="48">
        <v>43817</v>
      </c>
      <c r="J465" s="47" t="s">
        <v>55</v>
      </c>
    </row>
    <row r="466" spans="1:10" x14ac:dyDescent="0.3">
      <c r="A466" s="47" t="s">
        <v>2</v>
      </c>
      <c r="B466" s="47" t="s">
        <v>3</v>
      </c>
      <c r="C466" s="47" t="s">
        <v>1308</v>
      </c>
      <c r="D466" s="47" t="s">
        <v>1309</v>
      </c>
      <c r="E466" s="47" t="s">
        <v>4</v>
      </c>
      <c r="F466" s="47" t="s">
        <v>380</v>
      </c>
      <c r="G466" s="47"/>
      <c r="H466" s="47" t="s">
        <v>1310</v>
      </c>
      <c r="I466" s="48">
        <v>43817</v>
      </c>
      <c r="J466" s="47" t="s">
        <v>55</v>
      </c>
    </row>
    <row r="467" spans="1:10" x14ac:dyDescent="0.3">
      <c r="A467" s="47" t="s">
        <v>2</v>
      </c>
      <c r="B467" s="47" t="s">
        <v>3</v>
      </c>
      <c r="C467" s="47" t="s">
        <v>343</v>
      </c>
      <c r="D467" s="47" t="s">
        <v>344</v>
      </c>
      <c r="E467" s="47" t="s">
        <v>4</v>
      </c>
      <c r="F467" s="47" t="s">
        <v>380</v>
      </c>
      <c r="G467" s="47"/>
      <c r="H467" s="47" t="s">
        <v>1178</v>
      </c>
      <c r="I467" s="48">
        <v>43817</v>
      </c>
      <c r="J467" s="47" t="s">
        <v>55</v>
      </c>
    </row>
    <row r="468" spans="1:10" x14ac:dyDescent="0.3">
      <c r="A468" s="47" t="s">
        <v>8</v>
      </c>
      <c r="B468" s="47" t="s">
        <v>9</v>
      </c>
      <c r="C468" s="47" t="s">
        <v>317</v>
      </c>
      <c r="D468" s="47" t="s">
        <v>318</v>
      </c>
      <c r="E468" s="47" t="s">
        <v>10</v>
      </c>
      <c r="F468" s="47" t="s">
        <v>380</v>
      </c>
      <c r="G468" s="47"/>
      <c r="H468" s="47" t="s">
        <v>987</v>
      </c>
      <c r="I468" s="48">
        <v>43817</v>
      </c>
      <c r="J468" s="47" t="s">
        <v>55</v>
      </c>
    </row>
    <row r="469" spans="1:10" x14ac:dyDescent="0.3">
      <c r="A469" s="47" t="s">
        <v>8</v>
      </c>
      <c r="B469" s="47" t="s">
        <v>9</v>
      </c>
      <c r="C469" s="47" t="s">
        <v>323</v>
      </c>
      <c r="D469" s="47" t="s">
        <v>324</v>
      </c>
      <c r="E469" s="47" t="s">
        <v>21</v>
      </c>
      <c r="F469" s="47" t="s">
        <v>380</v>
      </c>
      <c r="G469" s="47"/>
      <c r="H469" s="47" t="s">
        <v>1048</v>
      </c>
      <c r="I469" s="48">
        <v>43817</v>
      </c>
      <c r="J469" s="47" t="s">
        <v>55</v>
      </c>
    </row>
    <row r="470" spans="1:10" x14ac:dyDescent="0.3">
      <c r="A470" s="47" t="s">
        <v>8</v>
      </c>
      <c r="B470" s="47" t="s">
        <v>9</v>
      </c>
      <c r="C470" s="47" t="s">
        <v>325</v>
      </c>
      <c r="D470" s="47" t="s">
        <v>324</v>
      </c>
      <c r="E470" s="47" t="s">
        <v>20</v>
      </c>
      <c r="F470" s="47" t="s">
        <v>380</v>
      </c>
      <c r="G470" s="47"/>
      <c r="H470" s="47" t="s">
        <v>1049</v>
      </c>
      <c r="I470" s="48">
        <v>43817</v>
      </c>
      <c r="J470" s="47" t="s">
        <v>55</v>
      </c>
    </row>
    <row r="471" spans="1:10" x14ac:dyDescent="0.3">
      <c r="A471" s="47" t="s">
        <v>8</v>
      </c>
      <c r="B471" s="47" t="s">
        <v>9</v>
      </c>
      <c r="C471" s="47" t="s">
        <v>330</v>
      </c>
      <c r="D471" s="47" t="s">
        <v>324</v>
      </c>
      <c r="E471" s="47" t="s">
        <v>20</v>
      </c>
      <c r="F471" s="47" t="s">
        <v>380</v>
      </c>
      <c r="G471" s="47"/>
      <c r="H471" s="47" t="s">
        <v>1079</v>
      </c>
      <c r="I471" s="48">
        <v>43817</v>
      </c>
      <c r="J471" s="47" t="s">
        <v>55</v>
      </c>
    </row>
    <row r="472" spans="1:10" x14ac:dyDescent="0.3">
      <c r="A472" s="47" t="s">
        <v>2</v>
      </c>
      <c r="B472" s="47" t="s">
        <v>3</v>
      </c>
      <c r="C472" s="47" t="s">
        <v>924</v>
      </c>
      <c r="D472" s="47" t="s">
        <v>925</v>
      </c>
      <c r="E472" s="47" t="s">
        <v>4</v>
      </c>
      <c r="F472" s="47" t="s">
        <v>380</v>
      </c>
      <c r="G472" s="47"/>
      <c r="H472" s="47" t="s">
        <v>926</v>
      </c>
      <c r="I472" s="48">
        <v>43817</v>
      </c>
      <c r="J472" s="47" t="s">
        <v>55</v>
      </c>
    </row>
    <row r="473" spans="1:10" x14ac:dyDescent="0.3">
      <c r="A473" s="47" t="s">
        <v>2</v>
      </c>
      <c r="B473" s="47" t="s">
        <v>3</v>
      </c>
      <c r="C473" s="47" t="s">
        <v>927</v>
      </c>
      <c r="D473" s="47" t="s">
        <v>925</v>
      </c>
      <c r="E473" s="47" t="s">
        <v>4</v>
      </c>
      <c r="F473" s="47" t="s">
        <v>380</v>
      </c>
      <c r="G473" s="47"/>
      <c r="H473" s="47" t="s">
        <v>928</v>
      </c>
      <c r="I473" s="48">
        <v>43817</v>
      </c>
      <c r="J473" s="47" t="s">
        <v>55</v>
      </c>
    </row>
    <row r="474" spans="1:10" x14ac:dyDescent="0.3">
      <c r="A474" s="47" t="s">
        <v>5</v>
      </c>
      <c r="B474" s="47" t="s">
        <v>6</v>
      </c>
      <c r="C474" s="47" t="s">
        <v>296</v>
      </c>
      <c r="D474" s="47" t="s">
        <v>297</v>
      </c>
      <c r="E474" s="47" t="s">
        <v>25</v>
      </c>
      <c r="F474" s="47" t="s">
        <v>380</v>
      </c>
      <c r="G474" s="47"/>
      <c r="H474" s="47" t="s">
        <v>585</v>
      </c>
      <c r="I474" s="48">
        <v>43817</v>
      </c>
      <c r="J474" s="47" t="s">
        <v>55</v>
      </c>
    </row>
    <row r="475" spans="1:10" x14ac:dyDescent="0.3">
      <c r="A475" s="47" t="s">
        <v>18</v>
      </c>
      <c r="B475" s="47" t="s">
        <v>60</v>
      </c>
      <c r="C475" s="47" t="s">
        <v>984</v>
      </c>
      <c r="D475" s="47" t="s">
        <v>985</v>
      </c>
      <c r="E475" s="47" t="s">
        <v>91</v>
      </c>
      <c r="F475" s="47" t="s">
        <v>380</v>
      </c>
      <c r="G475" s="47"/>
      <c r="H475" s="47" t="s">
        <v>986</v>
      </c>
      <c r="I475" s="48">
        <v>43818</v>
      </c>
      <c r="J475" s="47" t="s">
        <v>55</v>
      </c>
    </row>
    <row r="476" spans="1:10" x14ac:dyDescent="0.3">
      <c r="A476" s="47" t="s">
        <v>15</v>
      </c>
      <c r="B476" s="47" t="s">
        <v>59</v>
      </c>
      <c r="C476" s="47" t="s">
        <v>117</v>
      </c>
      <c r="D476" s="47" t="s">
        <v>118</v>
      </c>
      <c r="E476" s="47" t="s">
        <v>17</v>
      </c>
      <c r="F476" s="47" t="s">
        <v>380</v>
      </c>
      <c r="G476" s="47"/>
      <c r="H476" s="47" t="s">
        <v>1226</v>
      </c>
      <c r="I476" s="48">
        <v>43818</v>
      </c>
      <c r="J476" s="47" t="s">
        <v>55</v>
      </c>
    </row>
    <row r="477" spans="1:10" x14ac:dyDescent="0.3">
      <c r="A477" s="47" t="s">
        <v>11</v>
      </c>
      <c r="B477" s="47" t="s">
        <v>12</v>
      </c>
      <c r="C477" s="47" t="s">
        <v>1355</v>
      </c>
      <c r="D477" s="47" t="s">
        <v>1356</v>
      </c>
      <c r="E477" s="47" t="s">
        <v>13</v>
      </c>
      <c r="F477" s="47" t="s">
        <v>380</v>
      </c>
      <c r="G477" s="47"/>
      <c r="H477" s="47" t="s">
        <v>1357</v>
      </c>
      <c r="I477" s="48">
        <v>43818</v>
      </c>
      <c r="J477" s="47" t="s">
        <v>55</v>
      </c>
    </row>
    <row r="478" spans="1:10" x14ac:dyDescent="0.3">
      <c r="A478" s="47" t="s">
        <v>2</v>
      </c>
      <c r="B478" s="47" t="s">
        <v>3</v>
      </c>
      <c r="C478" s="47" t="s">
        <v>321</v>
      </c>
      <c r="D478" s="47" t="s">
        <v>322</v>
      </c>
      <c r="E478" s="47" t="s">
        <v>4</v>
      </c>
      <c r="F478" s="47" t="s">
        <v>380</v>
      </c>
      <c r="G478" s="47"/>
      <c r="H478" s="47" t="s">
        <v>998</v>
      </c>
      <c r="I478" s="48">
        <v>43818</v>
      </c>
      <c r="J478" s="47" t="s">
        <v>55</v>
      </c>
    </row>
    <row r="479" spans="1:10" x14ac:dyDescent="0.3">
      <c r="A479" s="47" t="s">
        <v>11</v>
      </c>
      <c r="B479" s="47" t="s">
        <v>12</v>
      </c>
      <c r="C479" s="47" t="s">
        <v>1322</v>
      </c>
      <c r="D479" s="47" t="s">
        <v>1323</v>
      </c>
      <c r="E479" s="47" t="s">
        <v>24</v>
      </c>
      <c r="F479" s="47" t="s">
        <v>382</v>
      </c>
      <c r="G479" s="49">
        <v>43709</v>
      </c>
      <c r="H479" s="47" t="s">
        <v>1324</v>
      </c>
      <c r="I479" s="48">
        <v>43818</v>
      </c>
      <c r="J479" s="47" t="s">
        <v>55</v>
      </c>
    </row>
    <row r="480" spans="1:10" x14ac:dyDescent="0.3">
      <c r="A480" s="47" t="s">
        <v>15</v>
      </c>
      <c r="B480" s="47" t="s">
        <v>59</v>
      </c>
      <c r="C480" s="47" t="s">
        <v>99</v>
      </c>
      <c r="D480" s="47" t="s">
        <v>100</v>
      </c>
      <c r="E480" s="47" t="s">
        <v>16</v>
      </c>
      <c r="F480" s="47" t="s">
        <v>380</v>
      </c>
      <c r="G480" s="47"/>
      <c r="H480" s="47" t="s">
        <v>1336</v>
      </c>
      <c r="I480" s="48">
        <v>43818</v>
      </c>
      <c r="J480" s="47" t="s">
        <v>55</v>
      </c>
    </row>
    <row r="481" spans="1:10" x14ac:dyDescent="0.3">
      <c r="A481" s="47" t="s">
        <v>56</v>
      </c>
      <c r="B481" s="47" t="s">
        <v>57</v>
      </c>
      <c r="C481" s="47" t="s">
        <v>713</v>
      </c>
      <c r="D481" s="47" t="s">
        <v>465</v>
      </c>
      <c r="E481" s="47" t="s">
        <v>16</v>
      </c>
      <c r="F481" s="47" t="s">
        <v>380</v>
      </c>
      <c r="G481" s="47"/>
      <c r="H481" s="47" t="s">
        <v>714</v>
      </c>
      <c r="I481" s="48">
        <v>43818</v>
      </c>
      <c r="J481" s="47" t="s">
        <v>55</v>
      </c>
    </row>
    <row r="482" spans="1:10" x14ac:dyDescent="0.3">
      <c r="A482" s="47" t="s">
        <v>56</v>
      </c>
      <c r="B482" s="47" t="s">
        <v>57</v>
      </c>
      <c r="C482" s="47" t="s">
        <v>466</v>
      </c>
      <c r="D482" s="47" t="s">
        <v>465</v>
      </c>
      <c r="E482" s="47" t="s">
        <v>68</v>
      </c>
      <c r="F482" s="47" t="s">
        <v>380</v>
      </c>
      <c r="G482" s="47"/>
      <c r="H482" s="47" t="s">
        <v>725</v>
      </c>
      <c r="I482" s="48">
        <v>43818</v>
      </c>
      <c r="J482" s="47" t="s">
        <v>55</v>
      </c>
    </row>
    <row r="483" spans="1:10" x14ac:dyDescent="0.3">
      <c r="A483" s="47" t="s">
        <v>5</v>
      </c>
      <c r="B483" s="47" t="s">
        <v>6</v>
      </c>
      <c r="C483" s="47" t="s">
        <v>1826</v>
      </c>
      <c r="D483" s="47" t="s">
        <v>1827</v>
      </c>
      <c r="E483" s="47" t="s">
        <v>1828</v>
      </c>
      <c r="F483" s="47" t="s">
        <v>380</v>
      </c>
      <c r="G483" s="47"/>
      <c r="H483" s="47" t="s">
        <v>1829</v>
      </c>
      <c r="I483" s="48">
        <v>43818</v>
      </c>
      <c r="J483" s="47" t="s">
        <v>55</v>
      </c>
    </row>
    <row r="484" spans="1:10" x14ac:dyDescent="0.3">
      <c r="A484" s="47" t="s">
        <v>15</v>
      </c>
      <c r="B484" s="47" t="s">
        <v>59</v>
      </c>
      <c r="C484" s="47" t="s">
        <v>450</v>
      </c>
      <c r="D484" s="47" t="s">
        <v>451</v>
      </c>
      <c r="E484" s="47" t="s">
        <v>16</v>
      </c>
      <c r="F484" s="47" t="s">
        <v>380</v>
      </c>
      <c r="G484" s="47"/>
      <c r="H484" s="47" t="s">
        <v>916</v>
      </c>
      <c r="I484" s="48">
        <v>43818</v>
      </c>
      <c r="J484" s="47" t="s">
        <v>55</v>
      </c>
    </row>
    <row r="485" spans="1:10" x14ac:dyDescent="0.3">
      <c r="A485" s="47" t="s">
        <v>2</v>
      </c>
      <c r="B485" s="47" t="s">
        <v>3</v>
      </c>
      <c r="C485" s="47" t="s">
        <v>930</v>
      </c>
      <c r="D485" s="47" t="s">
        <v>931</v>
      </c>
      <c r="E485" s="47" t="s">
        <v>134</v>
      </c>
      <c r="F485" s="47" t="s">
        <v>380</v>
      </c>
      <c r="G485" s="47"/>
      <c r="H485" s="47" t="s">
        <v>932</v>
      </c>
      <c r="I485" s="48">
        <v>43818</v>
      </c>
      <c r="J485" s="47" t="s">
        <v>55</v>
      </c>
    </row>
    <row r="486" spans="1:10" x14ac:dyDescent="0.3">
      <c r="A486" s="47" t="s">
        <v>2</v>
      </c>
      <c r="B486" s="47" t="s">
        <v>3</v>
      </c>
      <c r="C486" s="47" t="s">
        <v>1372</v>
      </c>
      <c r="D486" s="47" t="s">
        <v>1373</v>
      </c>
      <c r="E486" s="47" t="s">
        <v>134</v>
      </c>
      <c r="F486" s="47" t="s">
        <v>380</v>
      </c>
      <c r="G486" s="47"/>
      <c r="H486" s="47" t="s">
        <v>1374</v>
      </c>
      <c r="I486" s="48">
        <v>43818</v>
      </c>
      <c r="J486" s="47" t="s">
        <v>55</v>
      </c>
    </row>
    <row r="487" spans="1:10" x14ac:dyDescent="0.3">
      <c r="A487" s="47" t="s">
        <v>2</v>
      </c>
      <c r="B487" s="47" t="s">
        <v>3</v>
      </c>
      <c r="C487" s="47" t="s">
        <v>217</v>
      </c>
      <c r="D487" s="47" t="s">
        <v>218</v>
      </c>
      <c r="E487" s="47" t="s">
        <v>4</v>
      </c>
      <c r="F487" s="47" t="s">
        <v>380</v>
      </c>
      <c r="G487" s="47"/>
      <c r="H487" s="47" t="s">
        <v>1148</v>
      </c>
      <c r="I487" s="48">
        <v>43818</v>
      </c>
      <c r="J487" s="47" t="s">
        <v>55</v>
      </c>
    </row>
    <row r="488" spans="1:10" x14ac:dyDescent="0.3">
      <c r="A488" s="47" t="s">
        <v>2</v>
      </c>
      <c r="B488" s="47" t="s">
        <v>3</v>
      </c>
      <c r="C488" s="47" t="s">
        <v>1032</v>
      </c>
      <c r="D488" s="47" t="s">
        <v>1033</v>
      </c>
      <c r="E488" s="47" t="s">
        <v>134</v>
      </c>
      <c r="F488" s="47" t="s">
        <v>380</v>
      </c>
      <c r="G488" s="47"/>
      <c r="H488" s="47" t="s">
        <v>1034</v>
      </c>
      <c r="I488" s="48">
        <v>43818</v>
      </c>
      <c r="J488" s="47" t="s">
        <v>55</v>
      </c>
    </row>
    <row r="489" spans="1:10" x14ac:dyDescent="0.3">
      <c r="A489" s="47" t="s">
        <v>2</v>
      </c>
      <c r="B489" s="47" t="s">
        <v>3</v>
      </c>
      <c r="C489" s="47" t="s">
        <v>473</v>
      </c>
      <c r="D489" s="47" t="s">
        <v>474</v>
      </c>
      <c r="E489" s="47" t="s">
        <v>4</v>
      </c>
      <c r="F489" s="47" t="s">
        <v>380</v>
      </c>
      <c r="G489" s="47"/>
      <c r="H489" s="47" t="s">
        <v>1222</v>
      </c>
      <c r="I489" s="48">
        <v>43818</v>
      </c>
      <c r="J489" s="47" t="s">
        <v>55</v>
      </c>
    </row>
    <row r="490" spans="1:10" x14ac:dyDescent="0.3">
      <c r="A490" s="47" t="s">
        <v>8</v>
      </c>
      <c r="B490" s="47" t="s">
        <v>9</v>
      </c>
      <c r="C490" s="47" t="s">
        <v>248</v>
      </c>
      <c r="D490" s="47" t="s">
        <v>249</v>
      </c>
      <c r="E490" s="47" t="s">
        <v>10</v>
      </c>
      <c r="F490" s="47" t="s">
        <v>380</v>
      </c>
      <c r="G490" s="47"/>
      <c r="H490" s="47" t="s">
        <v>1342</v>
      </c>
      <c r="I490" s="48">
        <v>43818</v>
      </c>
      <c r="J490" s="47" t="s">
        <v>55</v>
      </c>
    </row>
    <row r="491" spans="1:10" x14ac:dyDescent="0.3">
      <c r="A491" s="47" t="s">
        <v>14</v>
      </c>
      <c r="B491" s="47" t="s">
        <v>58</v>
      </c>
      <c r="C491" s="47" t="s">
        <v>726</v>
      </c>
      <c r="D491" s="47" t="s">
        <v>727</v>
      </c>
      <c r="E491" s="47" t="s">
        <v>30</v>
      </c>
      <c r="F491" s="47" t="s">
        <v>380</v>
      </c>
      <c r="G491" s="47"/>
      <c r="H491" s="47" t="s">
        <v>728</v>
      </c>
      <c r="I491" s="48">
        <v>43818</v>
      </c>
      <c r="J491" s="47" t="s">
        <v>55</v>
      </c>
    </row>
    <row r="492" spans="1:10" x14ac:dyDescent="0.3">
      <c r="A492" s="47" t="s">
        <v>15</v>
      </c>
      <c r="B492" s="47" t="s">
        <v>59</v>
      </c>
      <c r="C492" s="47" t="s">
        <v>1338</v>
      </c>
      <c r="D492" s="47" t="s">
        <v>1339</v>
      </c>
      <c r="E492" s="47" t="s">
        <v>16</v>
      </c>
      <c r="F492" s="47" t="s">
        <v>380</v>
      </c>
      <c r="G492" s="47"/>
      <c r="H492" s="47" t="s">
        <v>1340</v>
      </c>
      <c r="I492" s="48">
        <v>43818</v>
      </c>
      <c r="J492" s="47" t="s">
        <v>55</v>
      </c>
    </row>
    <row r="493" spans="1:10" x14ac:dyDescent="0.3">
      <c r="A493" s="47" t="s">
        <v>56</v>
      </c>
      <c r="B493" s="47" t="s">
        <v>57</v>
      </c>
      <c r="C493" s="47" t="s">
        <v>1459</v>
      </c>
      <c r="D493" s="47" t="s">
        <v>1460</v>
      </c>
      <c r="E493" s="47" t="s">
        <v>63</v>
      </c>
      <c r="F493" s="47" t="s">
        <v>380</v>
      </c>
      <c r="G493" s="47"/>
      <c r="H493" s="47" t="s">
        <v>1461</v>
      </c>
      <c r="I493" s="48">
        <v>43818</v>
      </c>
      <c r="J493" s="47" t="s">
        <v>55</v>
      </c>
    </row>
    <row r="494" spans="1:10" x14ac:dyDescent="0.3">
      <c r="A494" s="47" t="s">
        <v>15</v>
      </c>
      <c r="B494" s="47" t="s">
        <v>59</v>
      </c>
      <c r="C494" s="47" t="s">
        <v>1351</v>
      </c>
      <c r="D494" s="47" t="s">
        <v>1352</v>
      </c>
      <c r="E494" s="47" t="s">
        <v>16</v>
      </c>
      <c r="F494" s="47" t="s">
        <v>380</v>
      </c>
      <c r="G494" s="47"/>
      <c r="H494" s="47" t="s">
        <v>1353</v>
      </c>
      <c r="I494" s="48">
        <v>43818</v>
      </c>
      <c r="J494" s="47" t="s">
        <v>55</v>
      </c>
    </row>
    <row r="495" spans="1:10" x14ac:dyDescent="0.3">
      <c r="A495" s="47" t="s">
        <v>2</v>
      </c>
      <c r="B495" s="47" t="s">
        <v>3</v>
      </c>
      <c r="C495" s="47" t="s">
        <v>181</v>
      </c>
      <c r="D495" s="47" t="s">
        <v>182</v>
      </c>
      <c r="E495" s="47" t="s">
        <v>4</v>
      </c>
      <c r="F495" s="47" t="s">
        <v>380</v>
      </c>
      <c r="G495" s="47"/>
      <c r="H495" s="47" t="s">
        <v>822</v>
      </c>
      <c r="I495" s="48">
        <v>43818</v>
      </c>
      <c r="J495" s="47" t="s">
        <v>55</v>
      </c>
    </row>
    <row r="496" spans="1:10" x14ac:dyDescent="0.3">
      <c r="A496" s="47" t="s">
        <v>2</v>
      </c>
      <c r="B496" s="47" t="s">
        <v>3</v>
      </c>
      <c r="C496" s="47" t="s">
        <v>719</v>
      </c>
      <c r="D496" s="47" t="s">
        <v>720</v>
      </c>
      <c r="E496" s="47" t="s">
        <v>4</v>
      </c>
      <c r="F496" s="47" t="s">
        <v>380</v>
      </c>
      <c r="G496" s="47"/>
      <c r="H496" s="47" t="s">
        <v>721</v>
      </c>
      <c r="I496" s="48">
        <v>43818</v>
      </c>
      <c r="J496" s="47" t="s">
        <v>55</v>
      </c>
    </row>
    <row r="497" spans="1:10" x14ac:dyDescent="0.3">
      <c r="A497" s="47" t="s">
        <v>56</v>
      </c>
      <c r="B497" s="47" t="s">
        <v>57</v>
      </c>
      <c r="C497" s="47" t="s">
        <v>1481</v>
      </c>
      <c r="D497" s="47" t="s">
        <v>1482</v>
      </c>
      <c r="E497" s="47" t="s">
        <v>63</v>
      </c>
      <c r="F497" s="47" t="s">
        <v>382</v>
      </c>
      <c r="G497" s="47"/>
      <c r="H497" s="47" t="s">
        <v>1483</v>
      </c>
      <c r="I497" s="48">
        <v>43819</v>
      </c>
      <c r="J497" s="47" t="s">
        <v>55</v>
      </c>
    </row>
    <row r="498" spans="1:10" x14ac:dyDescent="0.3">
      <c r="A498" s="47" t="s">
        <v>56</v>
      </c>
      <c r="B498" s="47" t="s">
        <v>57</v>
      </c>
      <c r="C498" s="47" t="s">
        <v>1481</v>
      </c>
      <c r="D498" s="47" t="s">
        <v>1482</v>
      </c>
      <c r="E498" s="47" t="s">
        <v>63</v>
      </c>
      <c r="F498" s="47" t="s">
        <v>382</v>
      </c>
      <c r="G498" s="47"/>
      <c r="H498" s="47" t="s">
        <v>1484</v>
      </c>
      <c r="I498" s="48">
        <v>43819</v>
      </c>
      <c r="J498" s="47" t="s">
        <v>55</v>
      </c>
    </row>
    <row r="499" spans="1:10" x14ac:dyDescent="0.3">
      <c r="A499" s="47" t="s">
        <v>2</v>
      </c>
      <c r="B499" s="47" t="s">
        <v>3</v>
      </c>
      <c r="C499" s="47" t="s">
        <v>304</v>
      </c>
      <c r="D499" s="47" t="s">
        <v>305</v>
      </c>
      <c r="E499" s="47" t="s">
        <v>4</v>
      </c>
      <c r="F499" s="47" t="s">
        <v>380</v>
      </c>
      <c r="G499" s="47"/>
      <c r="H499" s="47" t="s">
        <v>906</v>
      </c>
      <c r="I499" s="48">
        <v>43819</v>
      </c>
      <c r="J499" s="47" t="s">
        <v>55</v>
      </c>
    </row>
    <row r="500" spans="1:10" x14ac:dyDescent="0.3">
      <c r="A500" s="47" t="s">
        <v>2</v>
      </c>
      <c r="B500" s="47" t="s">
        <v>3</v>
      </c>
      <c r="C500" s="47" t="s">
        <v>328</v>
      </c>
      <c r="D500" s="47" t="s">
        <v>329</v>
      </c>
      <c r="E500" s="47" t="s">
        <v>4</v>
      </c>
      <c r="F500" s="47" t="s">
        <v>380</v>
      </c>
      <c r="G500" s="47"/>
      <c r="H500" s="47" t="s">
        <v>1075</v>
      </c>
      <c r="I500" s="48">
        <v>43819</v>
      </c>
      <c r="J500" s="47" t="s">
        <v>55</v>
      </c>
    </row>
    <row r="501" spans="1:10" x14ac:dyDescent="0.3">
      <c r="A501" s="47" t="s">
        <v>2</v>
      </c>
      <c r="B501" s="47" t="s">
        <v>3</v>
      </c>
      <c r="C501" s="47" t="s">
        <v>586</v>
      </c>
      <c r="D501" s="47" t="s">
        <v>587</v>
      </c>
      <c r="E501" s="47" t="s">
        <v>134</v>
      </c>
      <c r="F501" s="47" t="s">
        <v>380</v>
      </c>
      <c r="G501" s="47"/>
      <c r="H501" s="47" t="s">
        <v>588</v>
      </c>
      <c r="I501" s="48">
        <v>43819</v>
      </c>
      <c r="J501" s="47" t="s">
        <v>55</v>
      </c>
    </row>
    <row r="502" spans="1:10" x14ac:dyDescent="0.3">
      <c r="A502" s="47" t="s">
        <v>2</v>
      </c>
      <c r="B502" s="47" t="s">
        <v>3</v>
      </c>
      <c r="C502" s="47" t="s">
        <v>319</v>
      </c>
      <c r="D502" s="47" t="s">
        <v>320</v>
      </c>
      <c r="E502" s="47" t="s">
        <v>4</v>
      </c>
      <c r="F502" s="47" t="s">
        <v>380</v>
      </c>
      <c r="G502" s="47"/>
      <c r="H502" s="47" t="s">
        <v>992</v>
      </c>
      <c r="I502" s="48">
        <v>43819</v>
      </c>
      <c r="J502" s="47" t="s">
        <v>55</v>
      </c>
    </row>
    <row r="503" spans="1:10" x14ac:dyDescent="0.3">
      <c r="A503" s="47" t="s">
        <v>2</v>
      </c>
      <c r="B503" s="47" t="s">
        <v>3</v>
      </c>
      <c r="C503" s="47" t="s">
        <v>1103</v>
      </c>
      <c r="D503" s="47" t="s">
        <v>4324</v>
      </c>
      <c r="E503" s="47" t="s">
        <v>4</v>
      </c>
      <c r="F503" s="47" t="s">
        <v>380</v>
      </c>
      <c r="G503" s="47"/>
      <c r="H503" s="47" t="s">
        <v>1104</v>
      </c>
      <c r="I503" s="48">
        <v>43819</v>
      </c>
      <c r="J503" s="47" t="s">
        <v>55</v>
      </c>
    </row>
    <row r="504" spans="1:10" x14ac:dyDescent="0.3">
      <c r="A504" s="47" t="s">
        <v>2</v>
      </c>
      <c r="B504" s="47" t="s">
        <v>3</v>
      </c>
      <c r="C504" s="47" t="s">
        <v>880</v>
      </c>
      <c r="D504" s="47" t="s">
        <v>107</v>
      </c>
      <c r="E504" s="47" t="s">
        <v>4</v>
      </c>
      <c r="F504" s="47" t="s">
        <v>380</v>
      </c>
      <c r="G504" s="47"/>
      <c r="H504" s="47" t="s">
        <v>881</v>
      </c>
      <c r="I504" s="48">
        <v>43819</v>
      </c>
      <c r="J504" s="47" t="s">
        <v>55</v>
      </c>
    </row>
    <row r="505" spans="1:10" x14ac:dyDescent="0.3">
      <c r="A505" s="47" t="s">
        <v>2</v>
      </c>
      <c r="B505" s="47" t="s">
        <v>3</v>
      </c>
      <c r="C505" s="47" t="s">
        <v>785</v>
      </c>
      <c r="D505" s="47" t="s">
        <v>786</v>
      </c>
      <c r="E505" s="47" t="s">
        <v>4</v>
      </c>
      <c r="F505" s="47" t="s">
        <v>380</v>
      </c>
      <c r="G505" s="47"/>
      <c r="H505" s="47" t="s">
        <v>787</v>
      </c>
      <c r="I505" s="48">
        <v>43819</v>
      </c>
      <c r="J505" s="47" t="s">
        <v>55</v>
      </c>
    </row>
    <row r="506" spans="1:10" x14ac:dyDescent="0.3">
      <c r="A506" s="47" t="s">
        <v>5</v>
      </c>
      <c r="B506" s="47" t="s">
        <v>6</v>
      </c>
      <c r="C506" s="47" t="s">
        <v>307</v>
      </c>
      <c r="D506" s="47" t="s">
        <v>308</v>
      </c>
      <c r="E506" s="47" t="s">
        <v>7</v>
      </c>
      <c r="F506" s="47" t="s">
        <v>380</v>
      </c>
      <c r="G506" s="47"/>
      <c r="H506" s="47" t="s">
        <v>912</v>
      </c>
      <c r="I506" s="48">
        <v>43819</v>
      </c>
      <c r="J506" s="47" t="s">
        <v>55</v>
      </c>
    </row>
    <row r="507" spans="1:10" x14ac:dyDescent="0.3">
      <c r="A507" s="47" t="s">
        <v>2</v>
      </c>
      <c r="B507" s="47" t="s">
        <v>3</v>
      </c>
      <c r="C507" s="47" t="s">
        <v>1235</v>
      </c>
      <c r="D507" s="47" t="s">
        <v>1236</v>
      </c>
      <c r="E507" s="47" t="s">
        <v>4</v>
      </c>
      <c r="F507" s="47" t="s">
        <v>380</v>
      </c>
      <c r="G507" s="47"/>
      <c r="H507" s="47" t="s">
        <v>1237</v>
      </c>
      <c r="I507" s="48">
        <v>43819</v>
      </c>
      <c r="J507" s="47" t="s">
        <v>55</v>
      </c>
    </row>
    <row r="508" spans="1:10" x14ac:dyDescent="0.3">
      <c r="A508" s="47" t="s">
        <v>2</v>
      </c>
      <c r="B508" s="47" t="s">
        <v>3</v>
      </c>
      <c r="C508" s="47" t="s">
        <v>1238</v>
      </c>
      <c r="D508" s="47" t="s">
        <v>1239</v>
      </c>
      <c r="E508" s="47" t="s">
        <v>4</v>
      </c>
      <c r="F508" s="47" t="s">
        <v>380</v>
      </c>
      <c r="G508" s="47"/>
      <c r="H508" s="47" t="s">
        <v>1240</v>
      </c>
      <c r="I508" s="48">
        <v>43819</v>
      </c>
      <c r="J508" s="47" t="s">
        <v>55</v>
      </c>
    </row>
    <row r="509" spans="1:10" x14ac:dyDescent="0.3">
      <c r="A509" s="47" t="s">
        <v>2</v>
      </c>
      <c r="B509" s="47" t="s">
        <v>3</v>
      </c>
      <c r="C509" s="47" t="s">
        <v>1241</v>
      </c>
      <c r="D509" s="47" t="s">
        <v>1239</v>
      </c>
      <c r="E509" s="47" t="s">
        <v>365</v>
      </c>
      <c r="F509" s="47" t="s">
        <v>380</v>
      </c>
      <c r="G509" s="47"/>
      <c r="H509" s="47" t="s">
        <v>1242</v>
      </c>
      <c r="I509" s="48">
        <v>43819</v>
      </c>
      <c r="J509" s="47" t="s">
        <v>55</v>
      </c>
    </row>
    <row r="510" spans="1:10" x14ac:dyDescent="0.3">
      <c r="A510" s="47" t="s">
        <v>8</v>
      </c>
      <c r="B510" s="47" t="s">
        <v>9</v>
      </c>
      <c r="C510" s="47" t="s">
        <v>1197</v>
      </c>
      <c r="D510" s="47" t="s">
        <v>1198</v>
      </c>
      <c r="E510" s="47" t="s">
        <v>10</v>
      </c>
      <c r="F510" s="47" t="s">
        <v>380</v>
      </c>
      <c r="G510" s="47"/>
      <c r="H510" s="47" t="s">
        <v>1199</v>
      </c>
      <c r="I510" s="48">
        <v>43822</v>
      </c>
      <c r="J510" s="47" t="s">
        <v>55</v>
      </c>
    </row>
    <row r="511" spans="1:10" x14ac:dyDescent="0.3">
      <c r="A511" s="47" t="s">
        <v>8</v>
      </c>
      <c r="B511" s="47" t="s">
        <v>9</v>
      </c>
      <c r="C511" s="47" t="s">
        <v>4408</v>
      </c>
      <c r="D511" s="47" t="s">
        <v>4409</v>
      </c>
      <c r="E511" s="47" t="s">
        <v>85</v>
      </c>
      <c r="F511" s="47" t="s">
        <v>380</v>
      </c>
      <c r="G511" s="47"/>
      <c r="H511" s="47" t="s">
        <v>715</v>
      </c>
      <c r="I511" s="48">
        <v>43822</v>
      </c>
      <c r="J511" s="47" t="s">
        <v>55</v>
      </c>
    </row>
    <row r="512" spans="1:10" x14ac:dyDescent="0.3">
      <c r="A512" s="47" t="s">
        <v>8</v>
      </c>
      <c r="B512" s="47" t="s">
        <v>9</v>
      </c>
      <c r="C512" s="47" t="s">
        <v>4016</v>
      </c>
      <c r="D512" s="47" t="s">
        <v>4017</v>
      </c>
      <c r="E512" s="47" t="s">
        <v>85</v>
      </c>
      <c r="F512" s="47" t="s">
        <v>380</v>
      </c>
      <c r="G512" s="47"/>
      <c r="H512" s="47" t="s">
        <v>715</v>
      </c>
      <c r="I512" s="48">
        <v>43822</v>
      </c>
      <c r="J512" s="47" t="s">
        <v>55</v>
      </c>
    </row>
    <row r="513" spans="1:10" x14ac:dyDescent="0.3">
      <c r="A513" s="47" t="s">
        <v>8</v>
      </c>
      <c r="B513" s="47" t="s">
        <v>9</v>
      </c>
      <c r="C513" s="47" t="s">
        <v>1106</v>
      </c>
      <c r="D513" s="47" t="s">
        <v>1107</v>
      </c>
      <c r="E513" s="47" t="s">
        <v>10</v>
      </c>
      <c r="F513" s="47" t="s">
        <v>380</v>
      </c>
      <c r="G513" s="47"/>
      <c r="H513" s="47" t="s">
        <v>1108</v>
      </c>
      <c r="I513" s="48">
        <v>43822</v>
      </c>
      <c r="J513" s="47" t="s">
        <v>55</v>
      </c>
    </row>
    <row r="514" spans="1:10" x14ac:dyDescent="0.3">
      <c r="A514" s="47" t="s">
        <v>15</v>
      </c>
      <c r="B514" s="47" t="s">
        <v>59</v>
      </c>
      <c r="C514" s="47" t="s">
        <v>298</v>
      </c>
      <c r="D514" s="47" t="s">
        <v>299</v>
      </c>
      <c r="E514" s="47" t="s">
        <v>26</v>
      </c>
      <c r="F514" s="47" t="s">
        <v>380</v>
      </c>
      <c r="G514" s="47"/>
      <c r="H514" s="47" t="s">
        <v>597</v>
      </c>
      <c r="I514" s="48">
        <v>43822</v>
      </c>
      <c r="J514" s="47" t="s">
        <v>55</v>
      </c>
    </row>
    <row r="515" spans="1:10" x14ac:dyDescent="0.3">
      <c r="A515" s="47" t="s">
        <v>15</v>
      </c>
      <c r="B515" s="47" t="s">
        <v>59</v>
      </c>
      <c r="C515" s="47" t="s">
        <v>113</v>
      </c>
      <c r="D515" s="47" t="s">
        <v>114</v>
      </c>
      <c r="E515" s="47" t="s">
        <v>16</v>
      </c>
      <c r="F515" s="47" t="s">
        <v>380</v>
      </c>
      <c r="G515" s="47"/>
      <c r="H515" s="47" t="s">
        <v>1064</v>
      </c>
      <c r="I515" s="48">
        <v>43822</v>
      </c>
      <c r="J515" s="47" t="s">
        <v>55</v>
      </c>
    </row>
    <row r="516" spans="1:10" x14ac:dyDescent="0.3">
      <c r="A516" s="47" t="s">
        <v>8</v>
      </c>
      <c r="B516" s="47" t="s">
        <v>9</v>
      </c>
      <c r="C516" s="47" t="s">
        <v>1058</v>
      </c>
      <c r="D516" s="47" t="s">
        <v>1059</v>
      </c>
      <c r="E516" s="47" t="s">
        <v>10</v>
      </c>
      <c r="F516" s="47" t="s">
        <v>380</v>
      </c>
      <c r="G516" s="47"/>
      <c r="H516" s="47" t="s">
        <v>1060</v>
      </c>
      <c r="I516" s="48">
        <v>43822</v>
      </c>
      <c r="J516" s="47" t="s">
        <v>55</v>
      </c>
    </row>
    <row r="517" spans="1:10" x14ac:dyDescent="0.3">
      <c r="A517" s="47" t="s">
        <v>2</v>
      </c>
      <c r="B517" s="47" t="s">
        <v>3</v>
      </c>
      <c r="C517" s="47" t="s">
        <v>339</v>
      </c>
      <c r="D517" s="47" t="s">
        <v>340</v>
      </c>
      <c r="E517" s="47" t="s">
        <v>4</v>
      </c>
      <c r="F517" s="47" t="s">
        <v>380</v>
      </c>
      <c r="G517" s="47"/>
      <c r="H517" s="47" t="s">
        <v>1159</v>
      </c>
      <c r="I517" s="48">
        <v>43822</v>
      </c>
      <c r="J517" s="47" t="s">
        <v>55</v>
      </c>
    </row>
    <row r="518" spans="1:10" x14ac:dyDescent="0.3">
      <c r="A518" s="47" t="s">
        <v>8</v>
      </c>
      <c r="B518" s="47" t="s">
        <v>9</v>
      </c>
      <c r="C518" s="47" t="s">
        <v>862</v>
      </c>
      <c r="D518" s="47" t="s">
        <v>863</v>
      </c>
      <c r="E518" s="47" t="s">
        <v>10</v>
      </c>
      <c r="F518" s="47" t="s">
        <v>380</v>
      </c>
      <c r="G518" s="47"/>
      <c r="H518" s="47" t="s">
        <v>864</v>
      </c>
      <c r="I518" s="48">
        <v>43822</v>
      </c>
      <c r="J518" s="47" t="s">
        <v>55</v>
      </c>
    </row>
    <row r="519" spans="1:10" x14ac:dyDescent="0.3">
      <c r="A519" s="47" t="s">
        <v>14</v>
      </c>
      <c r="B519" s="47" t="s">
        <v>58</v>
      </c>
      <c r="C519" s="47" t="s">
        <v>282</v>
      </c>
      <c r="D519" s="47" t="s">
        <v>283</v>
      </c>
      <c r="E519" s="47" t="s">
        <v>30</v>
      </c>
      <c r="F519" s="47" t="s">
        <v>380</v>
      </c>
      <c r="G519" s="47"/>
      <c r="H519" s="47" t="s">
        <v>808</v>
      </c>
      <c r="I519" s="48">
        <v>43822</v>
      </c>
      <c r="J519" s="47" t="s">
        <v>55</v>
      </c>
    </row>
    <row r="520" spans="1:10" x14ac:dyDescent="0.3">
      <c r="A520" s="47" t="s">
        <v>15</v>
      </c>
      <c r="B520" s="47" t="s">
        <v>59</v>
      </c>
      <c r="C520" s="47" t="s">
        <v>1015</v>
      </c>
      <c r="D520" s="47" t="s">
        <v>1016</v>
      </c>
      <c r="E520" s="47" t="s">
        <v>16</v>
      </c>
      <c r="F520" s="47" t="s">
        <v>380</v>
      </c>
      <c r="G520" s="47"/>
      <c r="H520" s="47" t="s">
        <v>1017</v>
      </c>
      <c r="I520" s="48">
        <v>43822</v>
      </c>
      <c r="J520" s="47" t="s">
        <v>55</v>
      </c>
    </row>
    <row r="521" spans="1:10" x14ac:dyDescent="0.3">
      <c r="A521" s="47" t="s">
        <v>15</v>
      </c>
      <c r="B521" s="47" t="s">
        <v>59</v>
      </c>
      <c r="C521" s="47" t="s">
        <v>246</v>
      </c>
      <c r="D521" s="47" t="s">
        <v>247</v>
      </c>
      <c r="E521" s="47" t="s">
        <v>16</v>
      </c>
      <c r="F521" s="47" t="s">
        <v>380</v>
      </c>
      <c r="G521" s="47"/>
      <c r="H521" s="47" t="s">
        <v>1318</v>
      </c>
      <c r="I521" s="48">
        <v>43822</v>
      </c>
      <c r="J521" s="47" t="s">
        <v>55</v>
      </c>
    </row>
    <row r="522" spans="1:10" x14ac:dyDescent="0.3">
      <c r="A522" s="47" t="s">
        <v>8</v>
      </c>
      <c r="B522" s="47" t="s">
        <v>9</v>
      </c>
      <c r="C522" s="47" t="s">
        <v>535</v>
      </c>
      <c r="D522" s="47" t="s">
        <v>4350</v>
      </c>
      <c r="E522" s="47" t="s">
        <v>108</v>
      </c>
      <c r="F522" s="47" t="s">
        <v>380</v>
      </c>
      <c r="G522" s="47"/>
      <c r="H522" s="47" t="s">
        <v>1268</v>
      </c>
      <c r="I522" s="48">
        <v>43822</v>
      </c>
      <c r="J522" s="47" t="s">
        <v>55</v>
      </c>
    </row>
    <row r="523" spans="1:10" x14ac:dyDescent="0.3">
      <c r="A523" s="47" t="s">
        <v>8</v>
      </c>
      <c r="B523" s="47" t="s">
        <v>9</v>
      </c>
      <c r="C523" s="47" t="s">
        <v>223</v>
      </c>
      <c r="D523" s="47" t="s">
        <v>224</v>
      </c>
      <c r="E523" s="47" t="s">
        <v>85</v>
      </c>
      <c r="F523" s="47" t="s">
        <v>380</v>
      </c>
      <c r="G523" s="47"/>
      <c r="H523" s="47" t="s">
        <v>1192</v>
      </c>
      <c r="I523" s="48">
        <v>43822</v>
      </c>
      <c r="J523" s="47" t="s">
        <v>55</v>
      </c>
    </row>
    <row r="524" spans="1:10" x14ac:dyDescent="0.3">
      <c r="A524" s="47" t="s">
        <v>5</v>
      </c>
      <c r="B524" s="47" t="s">
        <v>6</v>
      </c>
      <c r="C524" s="47" t="s">
        <v>448</v>
      </c>
      <c r="D524" s="47" t="s">
        <v>74</v>
      </c>
      <c r="E524" s="47" t="s">
        <v>25</v>
      </c>
      <c r="F524" s="47" t="s">
        <v>380</v>
      </c>
      <c r="G524" s="47"/>
      <c r="H524" s="47" t="s">
        <v>593</v>
      </c>
      <c r="I524" s="48">
        <v>43825</v>
      </c>
      <c r="J524" s="47" t="s">
        <v>55</v>
      </c>
    </row>
    <row r="525" spans="1:10" x14ac:dyDescent="0.3">
      <c r="A525" s="47" t="s">
        <v>2</v>
      </c>
      <c r="B525" s="47" t="s">
        <v>3</v>
      </c>
      <c r="C525" s="47" t="s">
        <v>1007</v>
      </c>
      <c r="D525" s="47" t="s">
        <v>509</v>
      </c>
      <c r="E525" s="47" t="s">
        <v>4</v>
      </c>
      <c r="F525" s="47" t="s">
        <v>380</v>
      </c>
      <c r="G525" s="47"/>
      <c r="H525" s="47" t="s">
        <v>1008</v>
      </c>
      <c r="I525" s="48">
        <v>43826</v>
      </c>
      <c r="J525" s="47" t="s">
        <v>55</v>
      </c>
    </row>
    <row r="526" spans="1:10" x14ac:dyDescent="0.3">
      <c r="A526" s="47" t="s">
        <v>56</v>
      </c>
      <c r="B526" s="47" t="s">
        <v>57</v>
      </c>
      <c r="C526" s="47" t="s">
        <v>422</v>
      </c>
      <c r="D526" s="47" t="s">
        <v>423</v>
      </c>
      <c r="E526" s="47" t="s">
        <v>63</v>
      </c>
      <c r="F526" s="47" t="s">
        <v>380</v>
      </c>
      <c r="G526" s="47"/>
      <c r="H526" s="47" t="s">
        <v>1566</v>
      </c>
      <c r="I526" s="48">
        <v>43826</v>
      </c>
      <c r="J526" s="47" t="s">
        <v>55</v>
      </c>
    </row>
    <row r="527" spans="1:10" x14ac:dyDescent="0.3">
      <c r="A527" s="47" t="s">
        <v>2</v>
      </c>
      <c r="B527" s="47" t="s">
        <v>3</v>
      </c>
      <c r="C527" s="47" t="s">
        <v>355</v>
      </c>
      <c r="D527" s="47" t="s">
        <v>356</v>
      </c>
      <c r="E527" s="47" t="s">
        <v>4</v>
      </c>
      <c r="F527" s="47" t="s">
        <v>380</v>
      </c>
      <c r="G527" s="47"/>
      <c r="H527" s="47" t="s">
        <v>1293</v>
      </c>
      <c r="I527" s="48">
        <v>43826</v>
      </c>
      <c r="J527" s="47" t="s">
        <v>55</v>
      </c>
    </row>
    <row r="528" spans="1:10" x14ac:dyDescent="0.3">
      <c r="A528" s="47" t="s">
        <v>2</v>
      </c>
      <c r="B528" s="47" t="s">
        <v>3</v>
      </c>
      <c r="C528" s="47" t="s">
        <v>358</v>
      </c>
      <c r="D528" s="47" t="s">
        <v>359</v>
      </c>
      <c r="E528" s="47" t="s">
        <v>134</v>
      </c>
      <c r="F528" s="47" t="s">
        <v>380</v>
      </c>
      <c r="G528" s="47"/>
      <c r="H528" s="47" t="s">
        <v>1341</v>
      </c>
      <c r="I528" s="48">
        <v>43826</v>
      </c>
      <c r="J528" s="47" t="s">
        <v>55</v>
      </c>
    </row>
    <row r="529" spans="1:10" x14ac:dyDescent="0.3">
      <c r="A529" s="47" t="s">
        <v>2</v>
      </c>
      <c r="B529" s="47" t="s">
        <v>3</v>
      </c>
      <c r="C529" s="47" t="s">
        <v>1275</v>
      </c>
      <c r="D529" s="47" t="s">
        <v>1276</v>
      </c>
      <c r="E529" s="47" t="s">
        <v>4</v>
      </c>
      <c r="F529" s="47" t="s">
        <v>380</v>
      </c>
      <c r="G529" s="47"/>
      <c r="H529" s="47" t="s">
        <v>1277</v>
      </c>
      <c r="I529" s="48">
        <v>43826</v>
      </c>
      <c r="J529" s="47" t="s">
        <v>55</v>
      </c>
    </row>
    <row r="530" spans="1:10" x14ac:dyDescent="0.3">
      <c r="A530" s="47" t="s">
        <v>56</v>
      </c>
      <c r="B530" s="47" t="s">
        <v>57</v>
      </c>
      <c r="C530" s="47" t="s">
        <v>1536</v>
      </c>
      <c r="D530" s="47" t="s">
        <v>1537</v>
      </c>
      <c r="E530" s="47" t="s">
        <v>63</v>
      </c>
      <c r="F530" s="47" t="s">
        <v>380</v>
      </c>
      <c r="G530" s="47"/>
      <c r="H530" s="47" t="s">
        <v>1538</v>
      </c>
      <c r="I530" s="48">
        <v>43826</v>
      </c>
      <c r="J530" s="47" t="s">
        <v>55</v>
      </c>
    </row>
    <row r="531" spans="1:10" x14ac:dyDescent="0.3">
      <c r="A531" s="47" t="s">
        <v>2</v>
      </c>
      <c r="B531" s="47" t="s">
        <v>3</v>
      </c>
      <c r="C531" s="47" t="s">
        <v>152</v>
      </c>
      <c r="D531" s="47" t="s">
        <v>153</v>
      </c>
      <c r="E531" s="47" t="s">
        <v>4</v>
      </c>
      <c r="F531" s="47" t="s">
        <v>380</v>
      </c>
      <c r="G531" s="47"/>
      <c r="H531" s="47" t="s">
        <v>1071</v>
      </c>
      <c r="I531" s="48">
        <v>43826</v>
      </c>
      <c r="J531" s="47" t="s">
        <v>55</v>
      </c>
    </row>
    <row r="532" spans="1:10" x14ac:dyDescent="0.3">
      <c r="A532" s="47" t="s">
        <v>56</v>
      </c>
      <c r="B532" s="47" t="s">
        <v>57</v>
      </c>
      <c r="C532" s="47" t="s">
        <v>121</v>
      </c>
      <c r="D532" s="47" t="s">
        <v>122</v>
      </c>
      <c r="E532" s="47" t="s">
        <v>63</v>
      </c>
      <c r="F532" s="47" t="s">
        <v>380</v>
      </c>
      <c r="G532" s="47"/>
      <c r="H532" s="47" t="s">
        <v>1450</v>
      </c>
      <c r="I532" s="48">
        <v>43826</v>
      </c>
      <c r="J532" s="47" t="s">
        <v>55</v>
      </c>
    </row>
    <row r="533" spans="1:10" x14ac:dyDescent="0.3">
      <c r="A533" s="47" t="s">
        <v>8</v>
      </c>
      <c r="B533" s="47" t="s">
        <v>9</v>
      </c>
      <c r="C533" s="47" t="s">
        <v>1655</v>
      </c>
      <c r="D533" s="47" t="s">
        <v>1656</v>
      </c>
      <c r="E533" s="47" t="s">
        <v>10</v>
      </c>
      <c r="F533" s="47" t="s">
        <v>380</v>
      </c>
      <c r="G533" s="47"/>
      <c r="H533" s="47" t="s">
        <v>1657</v>
      </c>
      <c r="I533" s="48">
        <v>43829</v>
      </c>
      <c r="J533" s="47" t="s">
        <v>55</v>
      </c>
    </row>
    <row r="534" spans="1:10" x14ac:dyDescent="0.3">
      <c r="A534" s="47" t="s">
        <v>14</v>
      </c>
      <c r="B534" s="47" t="s">
        <v>58</v>
      </c>
      <c r="C534" s="47" t="s">
        <v>444</v>
      </c>
      <c r="D534" s="47" t="s">
        <v>445</v>
      </c>
      <c r="E534" s="47" t="s">
        <v>30</v>
      </c>
      <c r="F534" s="47" t="s">
        <v>380</v>
      </c>
      <c r="G534" s="47"/>
      <c r="H534" s="47" t="s">
        <v>635</v>
      </c>
      <c r="I534" s="48">
        <v>43829</v>
      </c>
      <c r="J534" s="47" t="s">
        <v>55</v>
      </c>
    </row>
    <row r="535" spans="1:10" x14ac:dyDescent="0.3">
      <c r="A535" s="47" t="s">
        <v>56</v>
      </c>
      <c r="B535" s="47" t="s">
        <v>57</v>
      </c>
      <c r="C535" s="47" t="s">
        <v>538</v>
      </c>
      <c r="D535" s="47" t="s">
        <v>539</v>
      </c>
      <c r="E535" s="47" t="s">
        <v>63</v>
      </c>
      <c r="F535" s="47" t="s">
        <v>380</v>
      </c>
      <c r="G535" s="47"/>
      <c r="H535" s="47" t="s">
        <v>1475</v>
      </c>
      <c r="I535" s="48">
        <v>43829</v>
      </c>
      <c r="J535" s="47" t="s">
        <v>55</v>
      </c>
    </row>
    <row r="536" spans="1:10" x14ac:dyDescent="0.3">
      <c r="A536" s="47" t="s">
        <v>18</v>
      </c>
      <c r="B536" s="47" t="s">
        <v>60</v>
      </c>
      <c r="C536" s="47" t="s">
        <v>1904</v>
      </c>
      <c r="D536" s="47" t="s">
        <v>1905</v>
      </c>
      <c r="E536" s="47" t="s">
        <v>91</v>
      </c>
      <c r="F536" s="47" t="s">
        <v>380</v>
      </c>
      <c r="G536" s="47"/>
      <c r="H536" s="47" t="s">
        <v>1906</v>
      </c>
      <c r="I536" s="48">
        <v>43832</v>
      </c>
      <c r="J536" s="47" t="s">
        <v>1632</v>
      </c>
    </row>
    <row r="537" spans="1:10" x14ac:dyDescent="0.3">
      <c r="A537" s="47" t="s">
        <v>14</v>
      </c>
      <c r="B537" s="47" t="s">
        <v>58</v>
      </c>
      <c r="C537" s="47" t="s">
        <v>1973</v>
      </c>
      <c r="D537" s="47" t="s">
        <v>1974</v>
      </c>
      <c r="E537" s="47" t="s">
        <v>94</v>
      </c>
      <c r="F537" s="47" t="s">
        <v>380</v>
      </c>
      <c r="G537" s="47"/>
      <c r="H537" s="47" t="s">
        <v>1975</v>
      </c>
      <c r="I537" s="48">
        <v>43832</v>
      </c>
      <c r="J537" s="47" t="s">
        <v>1632</v>
      </c>
    </row>
    <row r="538" spans="1:10" x14ac:dyDescent="0.3">
      <c r="A538" s="47" t="s">
        <v>14</v>
      </c>
      <c r="B538" s="47" t="s">
        <v>58</v>
      </c>
      <c r="C538" s="47" t="s">
        <v>1646</v>
      </c>
      <c r="D538" s="47" t="s">
        <v>1647</v>
      </c>
      <c r="E538" s="47" t="s">
        <v>115</v>
      </c>
      <c r="F538" s="47" t="s">
        <v>380</v>
      </c>
      <c r="G538" s="47"/>
      <c r="H538" s="47" t="s">
        <v>1648</v>
      </c>
      <c r="I538" s="48">
        <v>43832</v>
      </c>
      <c r="J538" s="47" t="s">
        <v>1632</v>
      </c>
    </row>
    <row r="539" spans="1:10" x14ac:dyDescent="0.3">
      <c r="A539" s="47" t="s">
        <v>18</v>
      </c>
      <c r="B539" s="47" t="s">
        <v>60</v>
      </c>
      <c r="C539" s="47" t="s">
        <v>1884</v>
      </c>
      <c r="D539" s="47" t="s">
        <v>1885</v>
      </c>
      <c r="E539" s="47" t="s">
        <v>36</v>
      </c>
      <c r="F539" s="47" t="s">
        <v>380</v>
      </c>
      <c r="G539" s="47"/>
      <c r="H539" s="47" t="s">
        <v>1886</v>
      </c>
      <c r="I539" s="48">
        <v>43833</v>
      </c>
      <c r="J539" s="47" t="s">
        <v>1632</v>
      </c>
    </row>
    <row r="540" spans="1:10" x14ac:dyDescent="0.3">
      <c r="A540" s="47" t="s">
        <v>15</v>
      </c>
      <c r="B540" s="47" t="s">
        <v>59</v>
      </c>
      <c r="C540" s="47" t="s">
        <v>1988</v>
      </c>
      <c r="D540" s="47" t="s">
        <v>1989</v>
      </c>
      <c r="E540" s="47" t="s">
        <v>16</v>
      </c>
      <c r="F540" s="47" t="s">
        <v>380</v>
      </c>
      <c r="G540" s="47"/>
      <c r="H540" s="47" t="s">
        <v>1990</v>
      </c>
      <c r="I540" s="48">
        <v>43836</v>
      </c>
      <c r="J540" s="47" t="s">
        <v>1632</v>
      </c>
    </row>
    <row r="541" spans="1:10" x14ac:dyDescent="0.3">
      <c r="A541" s="47" t="s">
        <v>14</v>
      </c>
      <c r="B541" s="47" t="s">
        <v>58</v>
      </c>
      <c r="C541" s="47" t="s">
        <v>1194</v>
      </c>
      <c r="D541" s="47" t="s">
        <v>1195</v>
      </c>
      <c r="E541" s="47" t="s">
        <v>115</v>
      </c>
      <c r="F541" s="47" t="s">
        <v>382</v>
      </c>
      <c r="G541" s="49">
        <v>43645</v>
      </c>
      <c r="H541" s="47" t="s">
        <v>1633</v>
      </c>
      <c r="I541" s="48">
        <v>43836</v>
      </c>
      <c r="J541" s="47" t="s">
        <v>1632</v>
      </c>
    </row>
    <row r="542" spans="1:10" x14ac:dyDescent="0.3">
      <c r="A542" s="47" t="s">
        <v>15</v>
      </c>
      <c r="B542" s="47" t="s">
        <v>59</v>
      </c>
      <c r="C542" s="47" t="s">
        <v>1979</v>
      </c>
      <c r="D542" s="47" t="s">
        <v>1980</v>
      </c>
      <c r="E542" s="47" t="s">
        <v>16</v>
      </c>
      <c r="F542" s="47" t="s">
        <v>380</v>
      </c>
      <c r="G542" s="47"/>
      <c r="H542" s="47" t="s">
        <v>1981</v>
      </c>
      <c r="I542" s="48">
        <v>43836</v>
      </c>
      <c r="J542" s="47" t="s">
        <v>1632</v>
      </c>
    </row>
    <row r="543" spans="1:10" x14ac:dyDescent="0.3">
      <c r="A543" s="47" t="s">
        <v>14</v>
      </c>
      <c r="B543" s="47" t="s">
        <v>58</v>
      </c>
      <c r="C543" s="47" t="s">
        <v>1890</v>
      </c>
      <c r="D543" s="47" t="s">
        <v>1891</v>
      </c>
      <c r="E543" s="47" t="s">
        <v>30</v>
      </c>
      <c r="F543" s="47" t="s">
        <v>380</v>
      </c>
      <c r="G543" s="47"/>
      <c r="H543" s="47" t="s">
        <v>1892</v>
      </c>
      <c r="I543" s="48">
        <v>43836</v>
      </c>
      <c r="J543" s="47" t="s">
        <v>1632</v>
      </c>
    </row>
    <row r="544" spans="1:10" x14ac:dyDescent="0.3">
      <c r="A544" s="47" t="s">
        <v>8</v>
      </c>
      <c r="B544" s="47" t="s">
        <v>9</v>
      </c>
      <c r="C544" s="47" t="s">
        <v>1661</v>
      </c>
      <c r="D544" s="47" t="s">
        <v>116</v>
      </c>
      <c r="E544" s="47" t="s">
        <v>85</v>
      </c>
      <c r="F544" s="47" t="s">
        <v>380</v>
      </c>
      <c r="G544" s="47"/>
      <c r="H544" s="47" t="s">
        <v>1662</v>
      </c>
      <c r="I544" s="48">
        <v>43836</v>
      </c>
      <c r="J544" s="47" t="s">
        <v>1632</v>
      </c>
    </row>
    <row r="545" spans="1:10" x14ac:dyDescent="0.3">
      <c r="A545" s="47" t="s">
        <v>18</v>
      </c>
      <c r="B545" s="47" t="s">
        <v>60</v>
      </c>
      <c r="C545" s="47" t="s">
        <v>1819</v>
      </c>
      <c r="D545" s="47" t="s">
        <v>1820</v>
      </c>
      <c r="E545" s="47" t="s">
        <v>1821</v>
      </c>
      <c r="F545" s="47" t="s">
        <v>382</v>
      </c>
      <c r="G545" s="49">
        <v>43703</v>
      </c>
      <c r="H545" s="47" t="s">
        <v>1822</v>
      </c>
      <c r="I545" s="48">
        <v>43836</v>
      </c>
      <c r="J545" s="47" t="s">
        <v>1632</v>
      </c>
    </row>
    <row r="546" spans="1:10" x14ac:dyDescent="0.3">
      <c r="A546" s="47" t="s">
        <v>56</v>
      </c>
      <c r="B546" s="47" t="s">
        <v>57</v>
      </c>
      <c r="C546" s="47" t="s">
        <v>1896</v>
      </c>
      <c r="D546" s="47" t="s">
        <v>465</v>
      </c>
      <c r="E546" s="47" t="s">
        <v>16</v>
      </c>
      <c r="F546" s="47" t="s">
        <v>380</v>
      </c>
      <c r="G546" s="47"/>
      <c r="H546" s="47" t="s">
        <v>1897</v>
      </c>
      <c r="I546" s="48">
        <v>43837</v>
      </c>
      <c r="J546" s="47" t="s">
        <v>1632</v>
      </c>
    </row>
    <row r="547" spans="1:10" x14ac:dyDescent="0.3">
      <c r="A547" s="47" t="s">
        <v>14</v>
      </c>
      <c r="B547" s="47" t="s">
        <v>58</v>
      </c>
      <c r="C547" s="47" t="s">
        <v>1921</v>
      </c>
      <c r="D547" s="47" t="s">
        <v>1922</v>
      </c>
      <c r="E547" s="47" t="s">
        <v>115</v>
      </c>
      <c r="F547" s="47" t="s">
        <v>380</v>
      </c>
      <c r="G547" s="47"/>
      <c r="H547" s="47" t="s">
        <v>1923</v>
      </c>
      <c r="I547" s="48">
        <v>43837</v>
      </c>
      <c r="J547" s="47" t="s">
        <v>1632</v>
      </c>
    </row>
    <row r="548" spans="1:10" x14ac:dyDescent="0.3">
      <c r="A548" s="47" t="s">
        <v>56</v>
      </c>
      <c r="B548" s="47" t="s">
        <v>57</v>
      </c>
      <c r="C548" s="47" t="s">
        <v>1823</v>
      </c>
      <c r="D548" s="47" t="s">
        <v>1824</v>
      </c>
      <c r="E548" s="47" t="s">
        <v>19</v>
      </c>
      <c r="F548" s="47" t="s">
        <v>382</v>
      </c>
      <c r="G548" s="49">
        <v>43452</v>
      </c>
      <c r="H548" s="47" t="s">
        <v>1825</v>
      </c>
      <c r="I548" s="48">
        <v>43838</v>
      </c>
      <c r="J548" s="47" t="s">
        <v>1632</v>
      </c>
    </row>
    <row r="549" spans="1:10" x14ac:dyDescent="0.3">
      <c r="A549" s="47" t="s">
        <v>5</v>
      </c>
      <c r="B549" s="47" t="s">
        <v>6</v>
      </c>
      <c r="C549" s="47" t="s">
        <v>1866</v>
      </c>
      <c r="D549" s="47" t="s">
        <v>1867</v>
      </c>
      <c r="E549" s="47" t="s">
        <v>25</v>
      </c>
      <c r="F549" s="47" t="s">
        <v>380</v>
      </c>
      <c r="G549" s="47"/>
      <c r="H549" s="47" t="s">
        <v>1868</v>
      </c>
      <c r="I549" s="48">
        <v>43838</v>
      </c>
      <c r="J549" s="47" t="s">
        <v>1632</v>
      </c>
    </row>
    <row r="550" spans="1:10" x14ac:dyDescent="0.3">
      <c r="A550" s="47" t="s">
        <v>5</v>
      </c>
      <c r="B550" s="47" t="s">
        <v>6</v>
      </c>
      <c r="C550" s="47" t="s">
        <v>1942</v>
      </c>
      <c r="D550" s="47" t="s">
        <v>1943</v>
      </c>
      <c r="E550" s="47" t="s">
        <v>25</v>
      </c>
      <c r="F550" s="47" t="s">
        <v>380</v>
      </c>
      <c r="G550" s="47"/>
      <c r="H550" s="47" t="s">
        <v>1944</v>
      </c>
      <c r="I550" s="48">
        <v>43838</v>
      </c>
      <c r="J550" s="47" t="s">
        <v>1632</v>
      </c>
    </row>
    <row r="551" spans="1:10" x14ac:dyDescent="0.3">
      <c r="A551" s="47" t="s">
        <v>5</v>
      </c>
      <c r="B551" s="47" t="s">
        <v>6</v>
      </c>
      <c r="C551" s="47" t="s">
        <v>1955</v>
      </c>
      <c r="D551" s="47" t="s">
        <v>1943</v>
      </c>
      <c r="E551" s="47" t="s">
        <v>25</v>
      </c>
      <c r="F551" s="47" t="s">
        <v>380</v>
      </c>
      <c r="G551" s="47"/>
      <c r="H551" s="47" t="s">
        <v>1956</v>
      </c>
      <c r="I551" s="48">
        <v>43838</v>
      </c>
      <c r="J551" s="47" t="s">
        <v>1632</v>
      </c>
    </row>
    <row r="552" spans="1:10" x14ac:dyDescent="0.3">
      <c r="A552" s="47" t="s">
        <v>11</v>
      </c>
      <c r="B552" s="47" t="s">
        <v>12</v>
      </c>
      <c r="C552" s="47" t="s">
        <v>1849</v>
      </c>
      <c r="D552" s="47" t="s">
        <v>1850</v>
      </c>
      <c r="E552" s="47" t="s">
        <v>22</v>
      </c>
      <c r="F552" s="47" t="s">
        <v>380</v>
      </c>
      <c r="G552" s="47"/>
      <c r="H552" s="47" t="s">
        <v>1851</v>
      </c>
      <c r="I552" s="48">
        <v>43838</v>
      </c>
      <c r="J552" s="47" t="s">
        <v>1632</v>
      </c>
    </row>
    <row r="553" spans="1:10" x14ac:dyDescent="0.3">
      <c r="A553" s="47" t="s">
        <v>56</v>
      </c>
      <c r="B553" s="47" t="s">
        <v>57</v>
      </c>
      <c r="C553" s="47" t="s">
        <v>1830</v>
      </c>
      <c r="D553" s="47" t="s">
        <v>1831</v>
      </c>
      <c r="E553" s="47" t="s">
        <v>1832</v>
      </c>
      <c r="F553" s="47" t="s">
        <v>380</v>
      </c>
      <c r="G553" s="47"/>
      <c r="H553" s="47" t="s">
        <v>1833</v>
      </c>
      <c r="I553" s="48">
        <v>43838</v>
      </c>
      <c r="J553" s="47" t="s">
        <v>1632</v>
      </c>
    </row>
    <row r="554" spans="1:10" x14ac:dyDescent="0.3">
      <c r="A554" s="47" t="s">
        <v>56</v>
      </c>
      <c r="B554" s="47" t="s">
        <v>57</v>
      </c>
      <c r="C554" s="47" t="s">
        <v>1872</v>
      </c>
      <c r="D554" s="47" t="s">
        <v>1873</v>
      </c>
      <c r="E554" s="47" t="s">
        <v>10</v>
      </c>
      <c r="F554" s="47" t="s">
        <v>382</v>
      </c>
      <c r="G554" s="47"/>
      <c r="H554" s="47" t="s">
        <v>1874</v>
      </c>
      <c r="I554" s="48">
        <v>43839</v>
      </c>
      <c r="J554" s="47" t="s">
        <v>1632</v>
      </c>
    </row>
    <row r="555" spans="1:10" x14ac:dyDescent="0.3">
      <c r="A555" s="47" t="s">
        <v>15</v>
      </c>
      <c r="B555" s="47" t="s">
        <v>59</v>
      </c>
      <c r="C555" s="47" t="s">
        <v>1643</v>
      </c>
      <c r="D555" s="47" t="s">
        <v>1644</v>
      </c>
      <c r="E555" s="47" t="s">
        <v>16</v>
      </c>
      <c r="F555" s="47" t="s">
        <v>380</v>
      </c>
      <c r="G555" s="47"/>
      <c r="H555" s="47" t="s">
        <v>1645</v>
      </c>
      <c r="I555" s="48">
        <v>43839</v>
      </c>
      <c r="J555" s="47" t="s">
        <v>1632</v>
      </c>
    </row>
    <row r="556" spans="1:10" x14ac:dyDescent="0.3">
      <c r="A556" s="47" t="s">
        <v>15</v>
      </c>
      <c r="B556" s="47" t="s">
        <v>59</v>
      </c>
      <c r="C556" s="47" t="s">
        <v>1893</v>
      </c>
      <c r="D556" s="47" t="s">
        <v>1894</v>
      </c>
      <c r="E556" s="47" t="s">
        <v>16</v>
      </c>
      <c r="F556" s="47" t="s">
        <v>380</v>
      </c>
      <c r="G556" s="47"/>
      <c r="H556" s="47" t="s">
        <v>1895</v>
      </c>
      <c r="I556" s="48">
        <v>43839</v>
      </c>
      <c r="J556" s="47" t="s">
        <v>1632</v>
      </c>
    </row>
    <row r="557" spans="1:10" x14ac:dyDescent="0.3">
      <c r="A557" s="47" t="s">
        <v>15</v>
      </c>
      <c r="B557" s="47" t="s">
        <v>59</v>
      </c>
      <c r="C557" s="47" t="s">
        <v>1913</v>
      </c>
      <c r="D557" s="47" t="s">
        <v>1894</v>
      </c>
      <c r="E557" s="47" t="s">
        <v>16</v>
      </c>
      <c r="F557" s="47" t="s">
        <v>380</v>
      </c>
      <c r="G557" s="47"/>
      <c r="H557" s="47" t="s">
        <v>1914</v>
      </c>
      <c r="I557" s="48">
        <v>43839</v>
      </c>
      <c r="J557" s="47" t="s">
        <v>1632</v>
      </c>
    </row>
    <row r="558" spans="1:10" x14ac:dyDescent="0.3">
      <c r="A558" s="47" t="s">
        <v>15</v>
      </c>
      <c r="B558" s="47" t="s">
        <v>59</v>
      </c>
      <c r="C558" s="47" t="s">
        <v>1971</v>
      </c>
      <c r="D558" s="47" t="s">
        <v>1894</v>
      </c>
      <c r="E558" s="47" t="s">
        <v>16</v>
      </c>
      <c r="F558" s="47" t="s">
        <v>380</v>
      </c>
      <c r="G558" s="47"/>
      <c r="H558" s="47" t="s">
        <v>1972</v>
      </c>
      <c r="I558" s="48">
        <v>43839</v>
      </c>
      <c r="J558" s="47" t="s">
        <v>1632</v>
      </c>
    </row>
    <row r="559" spans="1:10" x14ac:dyDescent="0.3">
      <c r="A559" s="47" t="s">
        <v>56</v>
      </c>
      <c r="B559" s="47" t="s">
        <v>57</v>
      </c>
      <c r="C559" s="47" t="s">
        <v>1927</v>
      </c>
      <c r="D559" s="47" t="s">
        <v>1928</v>
      </c>
      <c r="E559" s="47" t="s">
        <v>23</v>
      </c>
      <c r="F559" s="47" t="s">
        <v>382</v>
      </c>
      <c r="G559" s="47"/>
      <c r="H559" s="47" t="s">
        <v>1929</v>
      </c>
      <c r="I559" s="48">
        <v>43839</v>
      </c>
      <c r="J559" s="47" t="s">
        <v>1632</v>
      </c>
    </row>
    <row r="560" spans="1:10" x14ac:dyDescent="0.3">
      <c r="A560" s="47" t="s">
        <v>15</v>
      </c>
      <c r="B560" s="47" t="s">
        <v>59</v>
      </c>
      <c r="C560" s="47" t="s">
        <v>2030</v>
      </c>
      <c r="D560" s="47" t="s">
        <v>2031</v>
      </c>
      <c r="E560" s="47" t="s">
        <v>16</v>
      </c>
      <c r="F560" s="47" t="s">
        <v>380</v>
      </c>
      <c r="G560" s="47"/>
      <c r="H560" s="47" t="s">
        <v>2032</v>
      </c>
      <c r="I560" s="48">
        <v>43839</v>
      </c>
      <c r="J560" s="47" t="s">
        <v>1632</v>
      </c>
    </row>
    <row r="561" spans="1:10" x14ac:dyDescent="0.3">
      <c r="A561" s="47" t="s">
        <v>56</v>
      </c>
      <c r="B561" s="47" t="s">
        <v>57</v>
      </c>
      <c r="C561" s="47" t="s">
        <v>1875</v>
      </c>
      <c r="D561" s="47" t="s">
        <v>1876</v>
      </c>
      <c r="E561" s="47" t="s">
        <v>13</v>
      </c>
      <c r="F561" s="47" t="s">
        <v>382</v>
      </c>
      <c r="G561" s="47"/>
      <c r="H561" s="47" t="s">
        <v>1877</v>
      </c>
      <c r="I561" s="48">
        <v>43839</v>
      </c>
      <c r="J561" s="47" t="s">
        <v>1632</v>
      </c>
    </row>
    <row r="562" spans="1:10" x14ac:dyDescent="0.3">
      <c r="A562" s="47" t="s">
        <v>56</v>
      </c>
      <c r="B562" s="47" t="s">
        <v>57</v>
      </c>
      <c r="C562" s="47" t="s">
        <v>1930</v>
      </c>
      <c r="D562" s="47" t="s">
        <v>1931</v>
      </c>
      <c r="E562" s="47" t="s">
        <v>36</v>
      </c>
      <c r="F562" s="47" t="s">
        <v>382</v>
      </c>
      <c r="G562" s="47"/>
      <c r="H562" s="47" t="s">
        <v>1932</v>
      </c>
      <c r="I562" s="48">
        <v>43839</v>
      </c>
      <c r="J562" s="47" t="s">
        <v>1632</v>
      </c>
    </row>
    <row r="563" spans="1:10" x14ac:dyDescent="0.3">
      <c r="A563" s="47" t="s">
        <v>56</v>
      </c>
      <c r="B563" s="47" t="s">
        <v>57</v>
      </c>
      <c r="C563" s="47" t="s">
        <v>1982</v>
      </c>
      <c r="D563" s="47" t="s">
        <v>1931</v>
      </c>
      <c r="E563" s="47" t="s">
        <v>36</v>
      </c>
      <c r="F563" s="47" t="s">
        <v>382</v>
      </c>
      <c r="G563" s="47"/>
      <c r="H563" s="47" t="s">
        <v>1984</v>
      </c>
      <c r="I563" s="48">
        <v>43839</v>
      </c>
      <c r="J563" s="47" t="s">
        <v>1632</v>
      </c>
    </row>
    <row r="564" spans="1:10" x14ac:dyDescent="0.3">
      <c r="A564" s="47" t="s">
        <v>14</v>
      </c>
      <c r="B564" s="47" t="s">
        <v>58</v>
      </c>
      <c r="C564" s="47" t="s">
        <v>1962</v>
      </c>
      <c r="D564" s="47" t="s">
        <v>1963</v>
      </c>
      <c r="E564" s="47" t="s">
        <v>115</v>
      </c>
      <c r="F564" s="47" t="s">
        <v>380</v>
      </c>
      <c r="G564" s="47"/>
      <c r="H564" s="47" t="s">
        <v>1964</v>
      </c>
      <c r="I564" s="48">
        <v>43839</v>
      </c>
      <c r="J564" s="47" t="s">
        <v>1632</v>
      </c>
    </row>
    <row r="565" spans="1:10" x14ac:dyDescent="0.3">
      <c r="A565" s="47" t="s">
        <v>15</v>
      </c>
      <c r="B565" s="47" t="s">
        <v>59</v>
      </c>
      <c r="C565" s="47" t="s">
        <v>2020</v>
      </c>
      <c r="D565" s="47" t="s">
        <v>2021</v>
      </c>
      <c r="E565" s="47" t="s">
        <v>16</v>
      </c>
      <c r="F565" s="47" t="s">
        <v>380</v>
      </c>
      <c r="G565" s="47"/>
      <c r="H565" s="47" t="s">
        <v>2022</v>
      </c>
      <c r="I565" s="48">
        <v>43839</v>
      </c>
      <c r="J565" s="47" t="s">
        <v>1632</v>
      </c>
    </row>
    <row r="566" spans="1:10" x14ac:dyDescent="0.3">
      <c r="A566" s="47" t="s">
        <v>15</v>
      </c>
      <c r="B566" s="47" t="s">
        <v>59</v>
      </c>
      <c r="C566" s="47" t="s">
        <v>1957</v>
      </c>
      <c r="D566" s="47" t="s">
        <v>2233</v>
      </c>
      <c r="E566" s="47" t="s">
        <v>16</v>
      </c>
      <c r="F566" s="47" t="s">
        <v>380</v>
      </c>
      <c r="G566" s="47"/>
      <c r="H566" s="47" t="s">
        <v>1958</v>
      </c>
      <c r="I566" s="48">
        <v>43839</v>
      </c>
      <c r="J566" s="47" t="s">
        <v>1632</v>
      </c>
    </row>
    <row r="567" spans="1:10" x14ac:dyDescent="0.3">
      <c r="A567" s="47" t="s">
        <v>15</v>
      </c>
      <c r="B567" s="47" t="s">
        <v>59</v>
      </c>
      <c r="C567" s="47" t="s">
        <v>1637</v>
      </c>
      <c r="D567" s="47" t="s">
        <v>1638</v>
      </c>
      <c r="E567" s="47" t="s">
        <v>16</v>
      </c>
      <c r="F567" s="47" t="s">
        <v>382</v>
      </c>
      <c r="G567" s="47"/>
      <c r="H567" s="47" t="s">
        <v>1639</v>
      </c>
      <c r="I567" s="48">
        <v>43839</v>
      </c>
      <c r="J567" s="47" t="s">
        <v>1632</v>
      </c>
    </row>
    <row r="568" spans="1:10" x14ac:dyDescent="0.3">
      <c r="A568" s="47" t="s">
        <v>56</v>
      </c>
      <c r="B568" s="47" t="s">
        <v>57</v>
      </c>
      <c r="C568" s="47" t="s">
        <v>1774</v>
      </c>
      <c r="D568" s="47" t="s">
        <v>1775</v>
      </c>
      <c r="E568" s="47" t="s">
        <v>63</v>
      </c>
      <c r="F568" s="47" t="s">
        <v>380</v>
      </c>
      <c r="G568" s="47"/>
      <c r="H568" s="47" t="s">
        <v>1776</v>
      </c>
      <c r="I568" s="48">
        <v>43840</v>
      </c>
      <c r="J568" s="47" t="s">
        <v>1632</v>
      </c>
    </row>
    <row r="569" spans="1:10" x14ac:dyDescent="0.3">
      <c r="A569" s="47" t="s">
        <v>56</v>
      </c>
      <c r="B569" s="47" t="s">
        <v>57</v>
      </c>
      <c r="C569" s="47" t="s">
        <v>1765</v>
      </c>
      <c r="D569" s="47" t="s">
        <v>1766</v>
      </c>
      <c r="E569" s="47" t="s">
        <v>63</v>
      </c>
      <c r="F569" s="47" t="s">
        <v>380</v>
      </c>
      <c r="G569" s="47"/>
      <c r="H569" s="47" t="s">
        <v>1767</v>
      </c>
      <c r="I569" s="48">
        <v>43840</v>
      </c>
      <c r="J569" s="47" t="s">
        <v>1632</v>
      </c>
    </row>
    <row r="570" spans="1:10" x14ac:dyDescent="0.3">
      <c r="A570" s="47" t="s">
        <v>8</v>
      </c>
      <c r="B570" s="47" t="s">
        <v>9</v>
      </c>
      <c r="C570" s="47" t="s">
        <v>2012</v>
      </c>
      <c r="D570" s="47" t="s">
        <v>2013</v>
      </c>
      <c r="E570" s="47" t="s">
        <v>10</v>
      </c>
      <c r="F570" s="47" t="s">
        <v>380</v>
      </c>
      <c r="G570" s="47"/>
      <c r="H570" s="47" t="s">
        <v>2014</v>
      </c>
      <c r="I570" s="48">
        <v>43840</v>
      </c>
      <c r="J570" s="47" t="s">
        <v>1632</v>
      </c>
    </row>
    <row r="571" spans="1:10" x14ac:dyDescent="0.3">
      <c r="A571" s="47" t="s">
        <v>56</v>
      </c>
      <c r="B571" s="47" t="s">
        <v>57</v>
      </c>
      <c r="C571" s="47" t="s">
        <v>1792</v>
      </c>
      <c r="D571" s="47" t="s">
        <v>1793</v>
      </c>
      <c r="E571" s="47" t="s">
        <v>63</v>
      </c>
      <c r="F571" s="47" t="s">
        <v>380</v>
      </c>
      <c r="G571" s="47"/>
      <c r="H571" s="47" t="s">
        <v>1794</v>
      </c>
      <c r="I571" s="48">
        <v>43840</v>
      </c>
      <c r="J571" s="47" t="s">
        <v>1632</v>
      </c>
    </row>
    <row r="572" spans="1:10" x14ac:dyDescent="0.3">
      <c r="A572" s="47" t="s">
        <v>56</v>
      </c>
      <c r="B572" s="47" t="s">
        <v>57</v>
      </c>
      <c r="C572" s="47" t="s">
        <v>1751</v>
      </c>
      <c r="D572" s="47" t="s">
        <v>1752</v>
      </c>
      <c r="E572" s="47" t="s">
        <v>63</v>
      </c>
      <c r="F572" s="47" t="s">
        <v>380</v>
      </c>
      <c r="G572" s="47"/>
      <c r="H572" s="47" t="s">
        <v>1753</v>
      </c>
      <c r="I572" s="48">
        <v>43840</v>
      </c>
      <c r="J572" s="47" t="s">
        <v>1632</v>
      </c>
    </row>
    <row r="573" spans="1:10" x14ac:dyDescent="0.3">
      <c r="A573" s="47" t="s">
        <v>56</v>
      </c>
      <c r="B573" s="47" t="s">
        <v>57</v>
      </c>
      <c r="C573" s="47" t="s">
        <v>1771</v>
      </c>
      <c r="D573" s="47" t="s">
        <v>1772</v>
      </c>
      <c r="E573" s="47" t="s">
        <v>63</v>
      </c>
      <c r="F573" s="47" t="s">
        <v>380</v>
      </c>
      <c r="G573" s="47"/>
      <c r="H573" s="47" t="s">
        <v>1773</v>
      </c>
      <c r="I573" s="48">
        <v>43840</v>
      </c>
      <c r="J573" s="47" t="s">
        <v>1632</v>
      </c>
    </row>
    <row r="574" spans="1:10" x14ac:dyDescent="0.3">
      <c r="A574" s="47" t="s">
        <v>56</v>
      </c>
      <c r="B574" s="47" t="s">
        <v>57</v>
      </c>
      <c r="C574" s="47" t="s">
        <v>1798</v>
      </c>
      <c r="D574" s="47" t="s">
        <v>1799</v>
      </c>
      <c r="E574" s="47" t="s">
        <v>63</v>
      </c>
      <c r="F574" s="47" t="s">
        <v>380</v>
      </c>
      <c r="G574" s="47"/>
      <c r="H574" s="47" t="s">
        <v>1800</v>
      </c>
      <c r="I574" s="48">
        <v>43840</v>
      </c>
      <c r="J574" s="47" t="s">
        <v>1632</v>
      </c>
    </row>
    <row r="575" spans="1:10" x14ac:dyDescent="0.3">
      <c r="A575" s="47" t="s">
        <v>56</v>
      </c>
      <c r="B575" s="47" t="s">
        <v>57</v>
      </c>
      <c r="C575" s="47" t="s">
        <v>1744</v>
      </c>
      <c r="D575" s="47" t="s">
        <v>1745</v>
      </c>
      <c r="E575" s="47" t="s">
        <v>63</v>
      </c>
      <c r="F575" s="47" t="s">
        <v>380</v>
      </c>
      <c r="G575" s="47"/>
      <c r="H575" s="47" t="s">
        <v>1746</v>
      </c>
      <c r="I575" s="48">
        <v>43840</v>
      </c>
      <c r="J575" s="47" t="s">
        <v>1632</v>
      </c>
    </row>
    <row r="576" spans="1:10" x14ac:dyDescent="0.3">
      <c r="A576" s="47" t="s">
        <v>56</v>
      </c>
      <c r="B576" s="47" t="s">
        <v>57</v>
      </c>
      <c r="C576" s="47" t="s">
        <v>1780</v>
      </c>
      <c r="D576" s="47" t="s">
        <v>1781</v>
      </c>
      <c r="E576" s="47" t="s">
        <v>63</v>
      </c>
      <c r="F576" s="47" t="s">
        <v>380</v>
      </c>
      <c r="G576" s="47"/>
      <c r="H576" s="47" t="s">
        <v>1782</v>
      </c>
      <c r="I576" s="48">
        <v>43840</v>
      </c>
      <c r="J576" s="47" t="s">
        <v>1632</v>
      </c>
    </row>
    <row r="577" spans="1:10" x14ac:dyDescent="0.3">
      <c r="A577" s="47" t="s">
        <v>56</v>
      </c>
      <c r="B577" s="47" t="s">
        <v>57</v>
      </c>
      <c r="C577" s="47" t="s">
        <v>1714</v>
      </c>
      <c r="D577" s="47" t="s">
        <v>1715</v>
      </c>
      <c r="E577" s="47" t="s">
        <v>63</v>
      </c>
      <c r="F577" s="47" t="s">
        <v>380</v>
      </c>
      <c r="G577" s="47"/>
      <c r="H577" s="47" t="s">
        <v>1716</v>
      </c>
      <c r="I577" s="48">
        <v>43840</v>
      </c>
      <c r="J577" s="47" t="s">
        <v>1632</v>
      </c>
    </row>
    <row r="578" spans="1:10" x14ac:dyDescent="0.3">
      <c r="A578" s="47" t="s">
        <v>56</v>
      </c>
      <c r="B578" s="47" t="s">
        <v>57</v>
      </c>
      <c r="C578" s="47" t="s">
        <v>1754</v>
      </c>
      <c r="D578" s="47" t="s">
        <v>1755</v>
      </c>
      <c r="E578" s="47" t="s">
        <v>63</v>
      </c>
      <c r="F578" s="47" t="s">
        <v>380</v>
      </c>
      <c r="G578" s="47"/>
      <c r="H578" s="47" t="s">
        <v>1756</v>
      </c>
      <c r="I578" s="48">
        <v>43840</v>
      </c>
      <c r="J578" s="47" t="s">
        <v>1632</v>
      </c>
    </row>
    <row r="579" spans="1:10" x14ac:dyDescent="0.3">
      <c r="A579" s="47" t="s">
        <v>56</v>
      </c>
      <c r="B579" s="47" t="s">
        <v>57</v>
      </c>
      <c r="C579" s="47" t="s">
        <v>1717</v>
      </c>
      <c r="D579" s="47" t="s">
        <v>1718</v>
      </c>
      <c r="E579" s="47" t="s">
        <v>63</v>
      </c>
      <c r="F579" s="47" t="s">
        <v>380</v>
      </c>
      <c r="G579" s="47"/>
      <c r="H579" s="47" t="s">
        <v>1719</v>
      </c>
      <c r="I579" s="48">
        <v>43840</v>
      </c>
      <c r="J579" s="47" t="s">
        <v>1632</v>
      </c>
    </row>
    <row r="580" spans="1:10" x14ac:dyDescent="0.3">
      <c r="A580" s="47" t="s">
        <v>56</v>
      </c>
      <c r="B580" s="47" t="s">
        <v>57</v>
      </c>
      <c r="C580" s="47" t="s">
        <v>1692</v>
      </c>
      <c r="D580" s="47" t="s">
        <v>1693</v>
      </c>
      <c r="E580" s="47" t="s">
        <v>63</v>
      </c>
      <c r="F580" s="47" t="s">
        <v>380</v>
      </c>
      <c r="G580" s="47"/>
      <c r="H580" s="47" t="s">
        <v>1694</v>
      </c>
      <c r="I580" s="48">
        <v>43840</v>
      </c>
      <c r="J580" s="47" t="s">
        <v>1632</v>
      </c>
    </row>
    <row r="581" spans="1:10" x14ac:dyDescent="0.3">
      <c r="A581" s="47" t="s">
        <v>56</v>
      </c>
      <c r="B581" s="47" t="s">
        <v>57</v>
      </c>
      <c r="C581" s="47" t="s">
        <v>1695</v>
      </c>
      <c r="D581" s="47" t="s">
        <v>1696</v>
      </c>
      <c r="E581" s="47" t="s">
        <v>63</v>
      </c>
      <c r="F581" s="47" t="s">
        <v>380</v>
      </c>
      <c r="G581" s="47"/>
      <c r="H581" s="47" t="s">
        <v>1697</v>
      </c>
      <c r="I581" s="48">
        <v>43840</v>
      </c>
      <c r="J581" s="47" t="s">
        <v>1632</v>
      </c>
    </row>
    <row r="582" spans="1:10" x14ac:dyDescent="0.3">
      <c r="A582" s="47" t="s">
        <v>18</v>
      </c>
      <c r="B582" s="47" t="s">
        <v>60</v>
      </c>
      <c r="C582" s="47" t="s">
        <v>1991</v>
      </c>
      <c r="D582" s="47" t="s">
        <v>1992</v>
      </c>
      <c r="E582" s="47" t="s">
        <v>91</v>
      </c>
      <c r="F582" s="47" t="s">
        <v>380</v>
      </c>
      <c r="G582" s="47"/>
      <c r="H582" s="47" t="s">
        <v>1993</v>
      </c>
      <c r="I582" s="48">
        <v>43843</v>
      </c>
      <c r="J582" s="47" t="s">
        <v>1632</v>
      </c>
    </row>
    <row r="583" spans="1:10" x14ac:dyDescent="0.3">
      <c r="A583" s="47" t="s">
        <v>8</v>
      </c>
      <c r="B583" s="47" t="s">
        <v>9</v>
      </c>
      <c r="C583" s="47" t="s">
        <v>2033</v>
      </c>
      <c r="D583" s="47" t="s">
        <v>2034</v>
      </c>
      <c r="E583" s="47" t="s">
        <v>108</v>
      </c>
      <c r="F583" s="47" t="s">
        <v>380</v>
      </c>
      <c r="G583" s="47"/>
      <c r="H583" s="47" t="s">
        <v>2035</v>
      </c>
      <c r="I583" s="48">
        <v>43843</v>
      </c>
      <c r="J583" s="47" t="s">
        <v>1632</v>
      </c>
    </row>
    <row r="584" spans="1:10" x14ac:dyDescent="0.3">
      <c r="A584" s="47" t="s">
        <v>5</v>
      </c>
      <c r="B584" s="47" t="s">
        <v>6</v>
      </c>
      <c r="C584" s="47" t="s">
        <v>2028</v>
      </c>
      <c r="D584" s="47" t="s">
        <v>1931</v>
      </c>
      <c r="E584" s="47" t="s">
        <v>1828</v>
      </c>
      <c r="F584" s="47" t="s">
        <v>382</v>
      </c>
      <c r="G584" s="47"/>
      <c r="H584" s="47" t="s">
        <v>2029</v>
      </c>
      <c r="I584" s="48">
        <v>43843</v>
      </c>
      <c r="J584" s="47" t="s">
        <v>1632</v>
      </c>
    </row>
    <row r="585" spans="1:10" x14ac:dyDescent="0.3">
      <c r="A585" s="47" t="s">
        <v>8</v>
      </c>
      <c r="B585" s="47" t="s">
        <v>9</v>
      </c>
      <c r="C585" s="47" t="s">
        <v>1640</v>
      </c>
      <c r="D585" s="47" t="s">
        <v>1641</v>
      </c>
      <c r="E585" s="47" t="s">
        <v>10</v>
      </c>
      <c r="F585" s="47" t="s">
        <v>380</v>
      </c>
      <c r="G585" s="47"/>
      <c r="H585" s="47" t="s">
        <v>1642</v>
      </c>
      <c r="I585" s="48">
        <v>43843</v>
      </c>
      <c r="J585" s="47" t="s">
        <v>1632</v>
      </c>
    </row>
    <row r="586" spans="1:10" x14ac:dyDescent="0.3">
      <c r="A586" s="47" t="s">
        <v>8</v>
      </c>
      <c r="B586" s="47" t="s">
        <v>9</v>
      </c>
      <c r="C586" s="47" t="s">
        <v>1907</v>
      </c>
      <c r="D586" s="47" t="s">
        <v>1908</v>
      </c>
      <c r="E586" s="47" t="s">
        <v>10</v>
      </c>
      <c r="F586" s="47" t="s">
        <v>380</v>
      </c>
      <c r="G586" s="47"/>
      <c r="H586" s="47" t="s">
        <v>1909</v>
      </c>
      <c r="I586" s="48">
        <v>43843</v>
      </c>
      <c r="J586" s="47" t="s">
        <v>1632</v>
      </c>
    </row>
    <row r="587" spans="1:10" x14ac:dyDescent="0.3">
      <c r="A587" s="47" t="s">
        <v>15</v>
      </c>
      <c r="B587" s="47" t="s">
        <v>59</v>
      </c>
      <c r="C587" s="47" t="s">
        <v>2009</v>
      </c>
      <c r="D587" s="47" t="s">
        <v>2010</v>
      </c>
      <c r="E587" s="47" t="s">
        <v>16</v>
      </c>
      <c r="F587" s="47" t="s">
        <v>380</v>
      </c>
      <c r="G587" s="47"/>
      <c r="H587" s="47" t="s">
        <v>2011</v>
      </c>
      <c r="I587" s="48">
        <v>43843</v>
      </c>
      <c r="J587" s="47" t="s">
        <v>1632</v>
      </c>
    </row>
    <row r="588" spans="1:10" x14ac:dyDescent="0.3">
      <c r="A588" s="47" t="s">
        <v>8</v>
      </c>
      <c r="B588" s="47" t="s">
        <v>9</v>
      </c>
      <c r="C588" s="47" t="s">
        <v>1649</v>
      </c>
      <c r="D588" s="47" t="s">
        <v>1650</v>
      </c>
      <c r="E588" s="47" t="s">
        <v>20</v>
      </c>
      <c r="F588" s="47" t="s">
        <v>380</v>
      </c>
      <c r="G588" s="47"/>
      <c r="H588" s="47" t="s">
        <v>1651</v>
      </c>
      <c r="I588" s="48">
        <v>43843</v>
      </c>
      <c r="J588" s="47" t="s">
        <v>1632</v>
      </c>
    </row>
    <row r="589" spans="1:10" x14ac:dyDescent="0.3">
      <c r="A589" s="47" t="s">
        <v>18</v>
      </c>
      <c r="B589" s="47" t="s">
        <v>60</v>
      </c>
      <c r="C589" s="47" t="s">
        <v>1652</v>
      </c>
      <c r="D589" s="47" t="s">
        <v>1653</v>
      </c>
      <c r="E589" s="47" t="s">
        <v>19</v>
      </c>
      <c r="F589" s="47" t="s">
        <v>380</v>
      </c>
      <c r="G589" s="47"/>
      <c r="H589" s="47" t="s">
        <v>1654</v>
      </c>
      <c r="I589" s="48">
        <v>43844</v>
      </c>
      <c r="J589" s="47" t="s">
        <v>1632</v>
      </c>
    </row>
    <row r="590" spans="1:10" x14ac:dyDescent="0.3">
      <c r="A590" s="47" t="s">
        <v>14</v>
      </c>
      <c r="B590" s="47" t="s">
        <v>58</v>
      </c>
      <c r="C590" s="47" t="s">
        <v>1837</v>
      </c>
      <c r="D590" s="47" t="s">
        <v>1838</v>
      </c>
      <c r="E590" s="47" t="s">
        <v>135</v>
      </c>
      <c r="F590" s="47" t="s">
        <v>380</v>
      </c>
      <c r="G590" s="47"/>
      <c r="H590" s="47" t="s">
        <v>1839</v>
      </c>
      <c r="I590" s="48">
        <v>43844</v>
      </c>
      <c r="J590" s="47" t="s">
        <v>1632</v>
      </c>
    </row>
    <row r="591" spans="1:10" x14ac:dyDescent="0.3">
      <c r="A591" s="47" t="s">
        <v>56</v>
      </c>
      <c r="B591" s="47" t="s">
        <v>57</v>
      </c>
      <c r="C591" s="47" t="s">
        <v>1976</v>
      </c>
      <c r="D591" s="47" t="s">
        <v>1977</v>
      </c>
      <c r="E591" s="47" t="s">
        <v>16</v>
      </c>
      <c r="F591" s="47" t="s">
        <v>380</v>
      </c>
      <c r="G591" s="47"/>
      <c r="H591" s="47" t="s">
        <v>1978</v>
      </c>
      <c r="I591" s="48">
        <v>43844</v>
      </c>
      <c r="J591" s="47" t="s">
        <v>1632</v>
      </c>
    </row>
    <row r="592" spans="1:10" x14ac:dyDescent="0.3">
      <c r="A592" s="47" t="s">
        <v>14</v>
      </c>
      <c r="B592" s="47" t="s">
        <v>58</v>
      </c>
      <c r="C592" s="47" t="s">
        <v>1863</v>
      </c>
      <c r="D592" s="47" t="s">
        <v>1864</v>
      </c>
      <c r="E592" s="47" t="s">
        <v>115</v>
      </c>
      <c r="F592" s="47" t="s">
        <v>380</v>
      </c>
      <c r="G592" s="47"/>
      <c r="H592" s="47" t="s">
        <v>1865</v>
      </c>
      <c r="I592" s="48">
        <v>43844</v>
      </c>
      <c r="J592" s="47" t="s">
        <v>1632</v>
      </c>
    </row>
    <row r="593" spans="1:10" x14ac:dyDescent="0.3">
      <c r="A593" s="47" t="s">
        <v>8</v>
      </c>
      <c r="B593" s="47" t="s">
        <v>9</v>
      </c>
      <c r="C593" s="47" t="s">
        <v>1683</v>
      </c>
      <c r="D593" s="47" t="s">
        <v>1684</v>
      </c>
      <c r="E593" s="47" t="s">
        <v>10</v>
      </c>
      <c r="F593" s="47" t="s">
        <v>380</v>
      </c>
      <c r="G593" s="47"/>
      <c r="H593" s="47" t="s">
        <v>1685</v>
      </c>
      <c r="I593" s="48">
        <v>43845</v>
      </c>
      <c r="J593" s="47" t="s">
        <v>1632</v>
      </c>
    </row>
    <row r="594" spans="1:10" x14ac:dyDescent="0.3">
      <c r="A594" s="47" t="s">
        <v>5</v>
      </c>
      <c r="B594" s="47" t="s">
        <v>6</v>
      </c>
      <c r="C594" s="47" t="s">
        <v>1898</v>
      </c>
      <c r="D594" s="47" t="s">
        <v>1899</v>
      </c>
      <c r="E594" s="47" t="s">
        <v>132</v>
      </c>
      <c r="F594" s="47" t="s">
        <v>380</v>
      </c>
      <c r="G594" s="47"/>
      <c r="H594" s="47" t="s">
        <v>1901</v>
      </c>
      <c r="I594" s="48">
        <v>43845</v>
      </c>
      <c r="J594" s="47" t="s">
        <v>1632</v>
      </c>
    </row>
    <row r="595" spans="1:10" x14ac:dyDescent="0.3">
      <c r="A595" s="47" t="s">
        <v>56</v>
      </c>
      <c r="B595" s="47" t="s">
        <v>57</v>
      </c>
      <c r="C595" s="47" t="s">
        <v>1902</v>
      </c>
      <c r="D595" s="47" t="s">
        <v>1899</v>
      </c>
      <c r="E595" s="47" t="s">
        <v>135</v>
      </c>
      <c r="F595" s="47" t="s">
        <v>380</v>
      </c>
      <c r="G595" s="47"/>
      <c r="H595" s="47" t="s">
        <v>1903</v>
      </c>
      <c r="I595" s="48">
        <v>43845</v>
      </c>
      <c r="J595" s="47" t="s">
        <v>1632</v>
      </c>
    </row>
    <row r="596" spans="1:10" x14ac:dyDescent="0.3">
      <c r="A596" s="47" t="s">
        <v>5</v>
      </c>
      <c r="B596" s="47" t="s">
        <v>6</v>
      </c>
      <c r="C596" s="47" t="s">
        <v>1869</v>
      </c>
      <c r="D596" s="47" t="s">
        <v>1870</v>
      </c>
      <c r="E596" s="47" t="s">
        <v>25</v>
      </c>
      <c r="F596" s="47" t="s">
        <v>380</v>
      </c>
      <c r="G596" s="47"/>
      <c r="H596" s="47" t="s">
        <v>1871</v>
      </c>
      <c r="I596" s="48">
        <v>43845</v>
      </c>
      <c r="J596" s="47" t="s">
        <v>1632</v>
      </c>
    </row>
    <row r="597" spans="1:10" x14ac:dyDescent="0.3">
      <c r="A597" s="47" t="s">
        <v>56</v>
      </c>
      <c r="B597" s="47" t="s">
        <v>57</v>
      </c>
      <c r="C597" s="47" t="s">
        <v>1723</v>
      </c>
      <c r="D597" s="47" t="s">
        <v>1724</v>
      </c>
      <c r="E597" s="47" t="s">
        <v>63</v>
      </c>
      <c r="F597" s="47" t="s">
        <v>380</v>
      </c>
      <c r="G597" s="47"/>
      <c r="H597" s="47" t="s">
        <v>1725</v>
      </c>
      <c r="I597" s="48">
        <v>43845</v>
      </c>
      <c r="J597" s="47" t="s">
        <v>1632</v>
      </c>
    </row>
    <row r="598" spans="1:10" x14ac:dyDescent="0.3">
      <c r="A598" s="47" t="s">
        <v>56</v>
      </c>
      <c r="B598" s="47" t="s">
        <v>57</v>
      </c>
      <c r="C598" s="47" t="s">
        <v>1710</v>
      </c>
      <c r="D598" s="47" t="s">
        <v>1711</v>
      </c>
      <c r="E598" s="47" t="s">
        <v>63</v>
      </c>
      <c r="F598" s="47" t="s">
        <v>380</v>
      </c>
      <c r="G598" s="47"/>
      <c r="H598" s="47" t="s">
        <v>1712</v>
      </c>
      <c r="I598" s="48">
        <v>43845</v>
      </c>
      <c r="J598" s="47" t="s">
        <v>1632</v>
      </c>
    </row>
    <row r="599" spans="1:10" x14ac:dyDescent="0.3">
      <c r="A599" s="47" t="s">
        <v>8</v>
      </c>
      <c r="B599" s="47" t="s">
        <v>9</v>
      </c>
      <c r="C599" s="47" t="s">
        <v>1998</v>
      </c>
      <c r="D599" s="47" t="s">
        <v>1999</v>
      </c>
      <c r="E599" s="47" t="s">
        <v>108</v>
      </c>
      <c r="F599" s="47" t="s">
        <v>380</v>
      </c>
      <c r="G599" s="47"/>
      <c r="H599" s="47" t="s">
        <v>2000</v>
      </c>
      <c r="I599" s="48">
        <v>43846</v>
      </c>
      <c r="J599" s="47" t="s">
        <v>1632</v>
      </c>
    </row>
    <row r="600" spans="1:10" x14ac:dyDescent="0.3">
      <c r="A600" s="47" t="s">
        <v>5</v>
      </c>
      <c r="B600" s="47" t="s">
        <v>6</v>
      </c>
      <c r="C600" s="47" t="s">
        <v>1936</v>
      </c>
      <c r="D600" s="47" t="s">
        <v>1937</v>
      </c>
      <c r="E600" s="47" t="s">
        <v>25</v>
      </c>
      <c r="F600" s="47" t="s">
        <v>380</v>
      </c>
      <c r="G600" s="47"/>
      <c r="H600" s="47" t="s">
        <v>1938</v>
      </c>
      <c r="I600" s="48">
        <v>43846</v>
      </c>
      <c r="J600" s="47" t="s">
        <v>1632</v>
      </c>
    </row>
    <row r="601" spans="1:10" x14ac:dyDescent="0.3">
      <c r="A601" s="47" t="s">
        <v>56</v>
      </c>
      <c r="B601" s="47" t="s">
        <v>57</v>
      </c>
      <c r="C601" s="47" t="s">
        <v>2015</v>
      </c>
      <c r="D601" s="47" t="s">
        <v>1977</v>
      </c>
      <c r="E601" s="47" t="s">
        <v>4</v>
      </c>
      <c r="F601" s="47" t="s">
        <v>380</v>
      </c>
      <c r="G601" s="47"/>
      <c r="H601" s="47" t="s">
        <v>2016</v>
      </c>
      <c r="I601" s="48">
        <v>43846</v>
      </c>
      <c r="J601" s="47" t="s">
        <v>1632</v>
      </c>
    </row>
    <row r="602" spans="1:10" x14ac:dyDescent="0.3">
      <c r="A602" s="47" t="s">
        <v>56</v>
      </c>
      <c r="B602" s="47" t="s">
        <v>57</v>
      </c>
      <c r="C602" s="47" t="s">
        <v>1948</v>
      </c>
      <c r="D602" s="47" t="s">
        <v>1949</v>
      </c>
      <c r="E602" s="47" t="s">
        <v>26</v>
      </c>
      <c r="F602" s="47" t="s">
        <v>380</v>
      </c>
      <c r="G602" s="47"/>
      <c r="H602" s="47" t="s">
        <v>1950</v>
      </c>
      <c r="I602" s="48">
        <v>43846</v>
      </c>
      <c r="J602" s="47" t="s">
        <v>1632</v>
      </c>
    </row>
    <row r="603" spans="1:10" x14ac:dyDescent="0.3">
      <c r="A603" s="47" t="s">
        <v>18</v>
      </c>
      <c r="B603" s="47" t="s">
        <v>60</v>
      </c>
      <c r="C603" s="47" t="s">
        <v>1933</v>
      </c>
      <c r="D603" s="47" t="s">
        <v>1934</v>
      </c>
      <c r="E603" s="47" t="s">
        <v>265</v>
      </c>
      <c r="F603" s="47" t="s">
        <v>380</v>
      </c>
      <c r="G603" s="47"/>
      <c r="H603" s="47" t="s">
        <v>1935</v>
      </c>
      <c r="I603" s="48">
        <v>43846</v>
      </c>
      <c r="J603" s="47" t="s">
        <v>1632</v>
      </c>
    </row>
    <row r="604" spans="1:10" x14ac:dyDescent="0.3">
      <c r="A604" s="47" t="s">
        <v>56</v>
      </c>
      <c r="B604" s="47" t="s">
        <v>57</v>
      </c>
      <c r="C604" s="47" t="s">
        <v>1757</v>
      </c>
      <c r="D604" s="47" t="s">
        <v>1758</v>
      </c>
      <c r="E604" s="47" t="s">
        <v>63</v>
      </c>
      <c r="F604" s="47" t="s">
        <v>380</v>
      </c>
      <c r="G604" s="47"/>
      <c r="H604" s="47" t="s">
        <v>3931</v>
      </c>
      <c r="I604" s="48">
        <v>43847</v>
      </c>
      <c r="J604" s="47" t="s">
        <v>1632</v>
      </c>
    </row>
    <row r="605" spans="1:10" x14ac:dyDescent="0.3">
      <c r="A605" s="47" t="s">
        <v>56</v>
      </c>
      <c r="B605" s="47" t="s">
        <v>57</v>
      </c>
      <c r="C605" s="47" t="s">
        <v>1777</v>
      </c>
      <c r="D605" s="47" t="s">
        <v>1778</v>
      </c>
      <c r="E605" s="47" t="s">
        <v>63</v>
      </c>
      <c r="F605" s="47" t="s">
        <v>380</v>
      </c>
      <c r="G605" s="47"/>
      <c r="H605" s="47" t="s">
        <v>1779</v>
      </c>
      <c r="I605" s="48">
        <v>43847</v>
      </c>
      <c r="J605" s="47" t="s">
        <v>1632</v>
      </c>
    </row>
    <row r="606" spans="1:10" x14ac:dyDescent="0.3">
      <c r="A606" s="47" t="s">
        <v>56</v>
      </c>
      <c r="B606" s="47" t="s">
        <v>57</v>
      </c>
      <c r="C606" s="47" t="s">
        <v>1704</v>
      </c>
      <c r="D606" s="47" t="s">
        <v>1705</v>
      </c>
      <c r="E606" s="47" t="s">
        <v>63</v>
      </c>
      <c r="F606" s="47" t="s">
        <v>380</v>
      </c>
      <c r="G606" s="47"/>
      <c r="H606" s="47" t="s">
        <v>1706</v>
      </c>
      <c r="I606" s="48">
        <v>43847</v>
      </c>
      <c r="J606" s="47" t="s">
        <v>1632</v>
      </c>
    </row>
    <row r="607" spans="1:10" x14ac:dyDescent="0.3">
      <c r="A607" s="47" t="s">
        <v>56</v>
      </c>
      <c r="B607" s="47" t="s">
        <v>57</v>
      </c>
      <c r="C607" s="47" t="s">
        <v>1786</v>
      </c>
      <c r="D607" s="47" t="s">
        <v>1787</v>
      </c>
      <c r="E607" s="47" t="s">
        <v>63</v>
      </c>
      <c r="F607" s="47" t="s">
        <v>380</v>
      </c>
      <c r="G607" s="47"/>
      <c r="H607" s="47" t="s">
        <v>1788</v>
      </c>
      <c r="I607" s="48">
        <v>43847</v>
      </c>
      <c r="J607" s="47" t="s">
        <v>1632</v>
      </c>
    </row>
    <row r="608" spans="1:10" x14ac:dyDescent="0.3">
      <c r="A608" s="47" t="s">
        <v>56</v>
      </c>
      <c r="B608" s="47" t="s">
        <v>57</v>
      </c>
      <c r="C608" s="47" t="s">
        <v>2036</v>
      </c>
      <c r="D608" s="47" t="s">
        <v>2037</v>
      </c>
      <c r="E608" s="47" t="s">
        <v>29</v>
      </c>
      <c r="F608" s="47" t="s">
        <v>382</v>
      </c>
      <c r="G608" s="49">
        <v>43903</v>
      </c>
      <c r="H608" s="47" t="s">
        <v>2038</v>
      </c>
      <c r="I608" s="48">
        <v>43847</v>
      </c>
      <c r="J608" s="47" t="s">
        <v>1632</v>
      </c>
    </row>
    <row r="609" spans="1:10" x14ac:dyDescent="0.3">
      <c r="A609" s="47" t="s">
        <v>56</v>
      </c>
      <c r="B609" s="47" t="s">
        <v>57</v>
      </c>
      <c r="C609" s="47" t="s">
        <v>1747</v>
      </c>
      <c r="D609" s="47" t="s">
        <v>1748</v>
      </c>
      <c r="E609" s="47" t="s">
        <v>63</v>
      </c>
      <c r="F609" s="47" t="s">
        <v>380</v>
      </c>
      <c r="G609" s="47"/>
      <c r="H609" s="47" t="s">
        <v>1749</v>
      </c>
      <c r="I609" s="48">
        <v>43847</v>
      </c>
      <c r="J609" s="47" t="s">
        <v>1632</v>
      </c>
    </row>
    <row r="610" spans="1:10" x14ac:dyDescent="0.3">
      <c r="A610" s="47" t="s">
        <v>56</v>
      </c>
      <c r="B610" s="47" t="s">
        <v>57</v>
      </c>
      <c r="C610" s="47" t="s">
        <v>1807</v>
      </c>
      <c r="D610" s="47" t="s">
        <v>1808</v>
      </c>
      <c r="E610" s="47" t="s">
        <v>63</v>
      </c>
      <c r="F610" s="47" t="s">
        <v>380</v>
      </c>
      <c r="G610" s="47"/>
      <c r="H610" s="47" t="s">
        <v>1809</v>
      </c>
      <c r="I610" s="48">
        <v>43847</v>
      </c>
      <c r="J610" s="47" t="s">
        <v>1632</v>
      </c>
    </row>
    <row r="611" spans="1:10" x14ac:dyDescent="0.3">
      <c r="A611" s="47" t="s">
        <v>56</v>
      </c>
      <c r="B611" s="47" t="s">
        <v>57</v>
      </c>
      <c r="C611" s="47" t="s">
        <v>1741</v>
      </c>
      <c r="D611" s="47" t="s">
        <v>1742</v>
      </c>
      <c r="E611" s="47" t="s">
        <v>63</v>
      </c>
      <c r="F611" s="47" t="s">
        <v>380</v>
      </c>
      <c r="G611" s="47"/>
      <c r="H611" s="47" t="s">
        <v>1743</v>
      </c>
      <c r="I611" s="48">
        <v>43847</v>
      </c>
      <c r="J611" s="47" t="s">
        <v>1632</v>
      </c>
    </row>
    <row r="612" spans="1:10" x14ac:dyDescent="0.3">
      <c r="A612" s="47" t="s">
        <v>56</v>
      </c>
      <c r="B612" s="47" t="s">
        <v>57</v>
      </c>
      <c r="C612" s="47" t="s">
        <v>1768</v>
      </c>
      <c r="D612" s="47" t="s">
        <v>1769</v>
      </c>
      <c r="E612" s="47" t="s">
        <v>63</v>
      </c>
      <c r="F612" s="47" t="s">
        <v>380</v>
      </c>
      <c r="G612" s="47"/>
      <c r="H612" s="47" t="s">
        <v>1770</v>
      </c>
      <c r="I612" s="48">
        <v>43847</v>
      </c>
      <c r="J612" s="47" t="s">
        <v>1632</v>
      </c>
    </row>
    <row r="613" spans="1:10" x14ac:dyDescent="0.3">
      <c r="A613" s="47" t="s">
        <v>56</v>
      </c>
      <c r="B613" s="47" t="s">
        <v>57</v>
      </c>
      <c r="C613" s="47" t="s">
        <v>1759</v>
      </c>
      <c r="D613" s="47" t="s">
        <v>1760</v>
      </c>
      <c r="E613" s="47" t="s">
        <v>63</v>
      </c>
      <c r="F613" s="47" t="s">
        <v>380</v>
      </c>
      <c r="G613" s="47"/>
      <c r="H613" s="47" t="s">
        <v>1761</v>
      </c>
      <c r="I613" s="48">
        <v>43847</v>
      </c>
      <c r="J613" s="47" t="s">
        <v>1632</v>
      </c>
    </row>
    <row r="614" spans="1:10" x14ac:dyDescent="0.3">
      <c r="A614" s="47" t="s">
        <v>56</v>
      </c>
      <c r="B614" s="47" t="s">
        <v>57</v>
      </c>
      <c r="C614" s="47" t="s">
        <v>1477</v>
      </c>
      <c r="D614" s="47" t="s">
        <v>1478</v>
      </c>
      <c r="E614" s="47" t="s">
        <v>63</v>
      </c>
      <c r="F614" s="47" t="s">
        <v>380</v>
      </c>
      <c r="G614" s="47"/>
      <c r="H614" s="47" t="s">
        <v>1713</v>
      </c>
      <c r="I614" s="48">
        <v>43847</v>
      </c>
      <c r="J614" s="47" t="s">
        <v>1632</v>
      </c>
    </row>
    <row r="615" spans="1:10" x14ac:dyDescent="0.3">
      <c r="A615" s="47" t="s">
        <v>56</v>
      </c>
      <c r="B615" s="47" t="s">
        <v>57</v>
      </c>
      <c r="C615" s="47" t="s">
        <v>1783</v>
      </c>
      <c r="D615" s="47" t="s">
        <v>1784</v>
      </c>
      <c r="E615" s="47" t="s">
        <v>63</v>
      </c>
      <c r="F615" s="47" t="s">
        <v>380</v>
      </c>
      <c r="G615" s="47"/>
      <c r="H615" s="47" t="s">
        <v>1785</v>
      </c>
      <c r="I615" s="48">
        <v>43847</v>
      </c>
      <c r="J615" s="47" t="s">
        <v>1632</v>
      </c>
    </row>
    <row r="616" spans="1:10" x14ac:dyDescent="0.3">
      <c r="A616" s="47" t="s">
        <v>56</v>
      </c>
      <c r="B616" s="47" t="s">
        <v>57</v>
      </c>
      <c r="C616" s="47" t="s">
        <v>1686</v>
      </c>
      <c r="D616" s="47" t="s">
        <v>1687</v>
      </c>
      <c r="E616" s="47" t="s">
        <v>63</v>
      </c>
      <c r="F616" s="47" t="s">
        <v>380</v>
      </c>
      <c r="G616" s="47"/>
      <c r="H616" s="47" t="s">
        <v>1688</v>
      </c>
      <c r="I616" s="48">
        <v>43847</v>
      </c>
      <c r="J616" s="47" t="s">
        <v>1632</v>
      </c>
    </row>
    <row r="617" spans="1:10" x14ac:dyDescent="0.3">
      <c r="A617" s="47" t="s">
        <v>56</v>
      </c>
      <c r="B617" s="47" t="s">
        <v>57</v>
      </c>
      <c r="C617" s="47" t="s">
        <v>1726</v>
      </c>
      <c r="D617" s="47" t="s">
        <v>1727</v>
      </c>
      <c r="E617" s="47" t="s">
        <v>63</v>
      </c>
      <c r="F617" s="47" t="s">
        <v>380</v>
      </c>
      <c r="G617" s="47"/>
      <c r="H617" s="47" t="s">
        <v>1728</v>
      </c>
      <c r="I617" s="48">
        <v>43847</v>
      </c>
      <c r="J617" s="47" t="s">
        <v>1632</v>
      </c>
    </row>
    <row r="618" spans="1:10" x14ac:dyDescent="0.3">
      <c r="A618" s="47" t="s">
        <v>56</v>
      </c>
      <c r="B618" s="47" t="s">
        <v>57</v>
      </c>
      <c r="C618" s="47" t="s">
        <v>1762</v>
      </c>
      <c r="D618" s="47" t="s">
        <v>1763</v>
      </c>
      <c r="E618" s="47" t="s">
        <v>63</v>
      </c>
      <c r="F618" s="47" t="s">
        <v>380</v>
      </c>
      <c r="G618" s="47"/>
      <c r="H618" s="47" t="s">
        <v>1764</v>
      </c>
      <c r="I618" s="48">
        <v>43847</v>
      </c>
      <c r="J618" s="47" t="s">
        <v>1632</v>
      </c>
    </row>
    <row r="619" spans="1:10" x14ac:dyDescent="0.3">
      <c r="A619" s="47" t="s">
        <v>56</v>
      </c>
      <c r="B619" s="47" t="s">
        <v>57</v>
      </c>
      <c r="C619" s="47" t="s">
        <v>1735</v>
      </c>
      <c r="D619" s="47" t="s">
        <v>1736</v>
      </c>
      <c r="E619" s="47" t="s">
        <v>63</v>
      </c>
      <c r="F619" s="47" t="s">
        <v>380</v>
      </c>
      <c r="G619" s="47"/>
      <c r="H619" s="47" t="s">
        <v>1737</v>
      </c>
      <c r="I619" s="48">
        <v>43847</v>
      </c>
      <c r="J619" s="47" t="s">
        <v>1632</v>
      </c>
    </row>
    <row r="620" spans="1:10" x14ac:dyDescent="0.3">
      <c r="A620" s="47" t="s">
        <v>56</v>
      </c>
      <c r="B620" s="47" t="s">
        <v>57</v>
      </c>
      <c r="C620" s="47" t="s">
        <v>2001</v>
      </c>
      <c r="D620" s="47" t="s">
        <v>1977</v>
      </c>
      <c r="E620" s="47" t="s">
        <v>16</v>
      </c>
      <c r="F620" s="47" t="s">
        <v>380</v>
      </c>
      <c r="G620" s="47"/>
      <c r="H620" s="47" t="s">
        <v>2002</v>
      </c>
      <c r="I620" s="48">
        <v>43851</v>
      </c>
      <c r="J620" s="47" t="s">
        <v>1632</v>
      </c>
    </row>
    <row r="621" spans="1:10" x14ac:dyDescent="0.3">
      <c r="A621" s="47" t="s">
        <v>8</v>
      </c>
      <c r="B621" s="47" t="s">
        <v>9</v>
      </c>
      <c r="C621" s="47" t="s">
        <v>1677</v>
      </c>
      <c r="D621" s="47" t="s">
        <v>1678</v>
      </c>
      <c r="E621" s="47" t="s">
        <v>20</v>
      </c>
      <c r="F621" s="47" t="s">
        <v>380</v>
      </c>
      <c r="G621" s="47"/>
      <c r="H621" s="47" t="s">
        <v>1679</v>
      </c>
      <c r="I621" s="48">
        <v>43852</v>
      </c>
      <c r="J621" s="47" t="s">
        <v>1632</v>
      </c>
    </row>
    <row r="622" spans="1:10" x14ac:dyDescent="0.3">
      <c r="A622" s="47" t="s">
        <v>14</v>
      </c>
      <c r="B622" s="47" t="s">
        <v>58</v>
      </c>
      <c r="C622" s="47" t="s">
        <v>1834</v>
      </c>
      <c r="D622" s="47" t="s">
        <v>1835</v>
      </c>
      <c r="E622" s="47" t="s">
        <v>87</v>
      </c>
      <c r="F622" s="47" t="s">
        <v>382</v>
      </c>
      <c r="G622" s="47"/>
      <c r="H622" s="47" t="s">
        <v>1836</v>
      </c>
      <c r="I622" s="48">
        <v>43852</v>
      </c>
      <c r="J622" s="47" t="s">
        <v>1632</v>
      </c>
    </row>
    <row r="623" spans="1:10" x14ac:dyDescent="0.3">
      <c r="A623" s="47" t="s">
        <v>8</v>
      </c>
      <c r="B623" s="47" t="s">
        <v>9</v>
      </c>
      <c r="C623" s="47" t="s">
        <v>1680</v>
      </c>
      <c r="D623" s="47" t="s">
        <v>1681</v>
      </c>
      <c r="E623" s="47" t="s">
        <v>20</v>
      </c>
      <c r="F623" s="47" t="s">
        <v>380</v>
      </c>
      <c r="G623" s="47"/>
      <c r="H623" s="47" t="s">
        <v>1682</v>
      </c>
      <c r="I623" s="48">
        <v>43852</v>
      </c>
      <c r="J623" s="47" t="s">
        <v>1632</v>
      </c>
    </row>
    <row r="624" spans="1:10" x14ac:dyDescent="0.3">
      <c r="A624" s="47" t="s">
        <v>56</v>
      </c>
      <c r="B624" s="47" t="s">
        <v>57</v>
      </c>
      <c r="C624" s="47" t="s">
        <v>3743</v>
      </c>
      <c r="D624" s="47" t="s">
        <v>3744</v>
      </c>
      <c r="E624" s="47" t="s">
        <v>26</v>
      </c>
      <c r="F624" s="47" t="s">
        <v>380</v>
      </c>
      <c r="G624" s="47"/>
      <c r="H624" s="47" t="s">
        <v>3745</v>
      </c>
      <c r="I624" s="48">
        <v>43853</v>
      </c>
      <c r="J624" s="47" t="s">
        <v>1632</v>
      </c>
    </row>
    <row r="625" spans="1:10" x14ac:dyDescent="0.3">
      <c r="A625" s="47" t="s">
        <v>15</v>
      </c>
      <c r="B625" s="47" t="s">
        <v>59</v>
      </c>
      <c r="C625" s="47" t="s">
        <v>2039</v>
      </c>
      <c r="D625" s="47" t="s">
        <v>2040</v>
      </c>
      <c r="E625" s="47" t="s">
        <v>16</v>
      </c>
      <c r="F625" s="47" t="s">
        <v>380</v>
      </c>
      <c r="G625" s="47"/>
      <c r="H625" s="47" t="s">
        <v>2041</v>
      </c>
      <c r="I625" s="48">
        <v>43853</v>
      </c>
      <c r="J625" s="47" t="s">
        <v>1632</v>
      </c>
    </row>
    <row r="626" spans="1:10" x14ac:dyDescent="0.3">
      <c r="A626" s="47" t="s">
        <v>18</v>
      </c>
      <c r="B626" s="47" t="s">
        <v>60</v>
      </c>
      <c r="C626" s="47" t="s">
        <v>1855</v>
      </c>
      <c r="D626" s="47" t="s">
        <v>1856</v>
      </c>
      <c r="E626" s="47" t="s">
        <v>29</v>
      </c>
      <c r="F626" s="47" t="s">
        <v>380</v>
      </c>
      <c r="G626" s="47"/>
      <c r="H626" s="47" t="s">
        <v>1857</v>
      </c>
      <c r="I626" s="48">
        <v>43853</v>
      </c>
      <c r="J626" s="47" t="s">
        <v>1632</v>
      </c>
    </row>
    <row r="627" spans="1:10" x14ac:dyDescent="0.3">
      <c r="A627" s="47" t="s">
        <v>56</v>
      </c>
      <c r="B627" s="47" t="s">
        <v>57</v>
      </c>
      <c r="C627" s="47" t="s">
        <v>3712</v>
      </c>
      <c r="D627" s="47" t="s">
        <v>3713</v>
      </c>
      <c r="E627" s="47" t="s">
        <v>86</v>
      </c>
      <c r="F627" s="47" t="s">
        <v>380</v>
      </c>
      <c r="G627" s="47"/>
      <c r="H627" s="47" t="s">
        <v>3714</v>
      </c>
      <c r="I627" s="48">
        <v>43853</v>
      </c>
      <c r="J627" s="47" t="s">
        <v>1632</v>
      </c>
    </row>
    <row r="628" spans="1:10" x14ac:dyDescent="0.3">
      <c r="A628" s="47" t="s">
        <v>18</v>
      </c>
      <c r="B628" s="47" t="s">
        <v>60</v>
      </c>
      <c r="C628" s="47" t="s">
        <v>1852</v>
      </c>
      <c r="D628" s="47" t="s">
        <v>1853</v>
      </c>
      <c r="E628" s="47" t="s">
        <v>29</v>
      </c>
      <c r="F628" s="47" t="s">
        <v>380</v>
      </c>
      <c r="G628" s="47"/>
      <c r="H628" s="47" t="s">
        <v>1854</v>
      </c>
      <c r="I628" s="48">
        <v>43853</v>
      </c>
      <c r="J628" s="47" t="s">
        <v>1632</v>
      </c>
    </row>
    <row r="629" spans="1:10" x14ac:dyDescent="0.3">
      <c r="A629" s="47" t="s">
        <v>18</v>
      </c>
      <c r="B629" s="47" t="s">
        <v>60</v>
      </c>
      <c r="C629" s="47" t="s">
        <v>1674</v>
      </c>
      <c r="D629" s="47" t="s">
        <v>1675</v>
      </c>
      <c r="E629" s="47" t="s">
        <v>36</v>
      </c>
      <c r="F629" s="47" t="s">
        <v>380</v>
      </c>
      <c r="G629" s="47"/>
      <c r="H629" s="47" t="s">
        <v>1676</v>
      </c>
      <c r="I629" s="48">
        <v>43853</v>
      </c>
      <c r="J629" s="47" t="s">
        <v>1632</v>
      </c>
    </row>
    <row r="630" spans="1:10" x14ac:dyDescent="0.3">
      <c r="A630" s="47" t="s">
        <v>14</v>
      </c>
      <c r="B630" s="47" t="s">
        <v>58</v>
      </c>
      <c r="C630" s="47" t="s">
        <v>1816</v>
      </c>
      <c r="D630" s="47" t="s">
        <v>1817</v>
      </c>
      <c r="E630" s="47" t="s">
        <v>513</v>
      </c>
      <c r="F630" s="47" t="s">
        <v>382</v>
      </c>
      <c r="G630" s="49">
        <v>43646</v>
      </c>
      <c r="H630" s="47" t="s">
        <v>1818</v>
      </c>
      <c r="I630" s="48">
        <v>43853</v>
      </c>
      <c r="J630" s="47" t="s">
        <v>1632</v>
      </c>
    </row>
    <row r="631" spans="1:10" x14ac:dyDescent="0.3">
      <c r="A631" s="47" t="s">
        <v>18</v>
      </c>
      <c r="B631" s="47" t="s">
        <v>60</v>
      </c>
      <c r="C631" s="47" t="s">
        <v>1968</v>
      </c>
      <c r="D631" s="47" t="s">
        <v>1969</v>
      </c>
      <c r="E631" s="47" t="s">
        <v>91</v>
      </c>
      <c r="F631" s="47" t="s">
        <v>380</v>
      </c>
      <c r="G631" s="47"/>
      <c r="H631" s="47" t="s">
        <v>1970</v>
      </c>
      <c r="I631" s="48">
        <v>43853</v>
      </c>
      <c r="J631" s="47" t="s">
        <v>1632</v>
      </c>
    </row>
    <row r="632" spans="1:10" x14ac:dyDescent="0.3">
      <c r="A632" s="47" t="s">
        <v>18</v>
      </c>
      <c r="B632" s="47" t="s">
        <v>60</v>
      </c>
      <c r="C632" s="47" t="s">
        <v>1861</v>
      </c>
      <c r="D632" s="47" t="s">
        <v>4119</v>
      </c>
      <c r="E632" s="47" t="s">
        <v>19</v>
      </c>
      <c r="F632" s="47" t="s">
        <v>380</v>
      </c>
      <c r="G632" s="47"/>
      <c r="H632" s="47" t="s">
        <v>1862</v>
      </c>
      <c r="I632" s="48">
        <v>43853</v>
      </c>
      <c r="J632" s="47" t="s">
        <v>1632</v>
      </c>
    </row>
    <row r="633" spans="1:10" x14ac:dyDescent="0.3">
      <c r="A633" s="47" t="s">
        <v>15</v>
      </c>
      <c r="B633" s="47" t="s">
        <v>59</v>
      </c>
      <c r="C633" s="47" t="s">
        <v>2042</v>
      </c>
      <c r="D633" s="47" t="s">
        <v>2043</v>
      </c>
      <c r="E633" s="47" t="s">
        <v>95</v>
      </c>
      <c r="F633" s="47" t="s">
        <v>380</v>
      </c>
      <c r="G633" s="47"/>
      <c r="H633" s="47" t="s">
        <v>2044</v>
      </c>
      <c r="I633" s="48">
        <v>43853</v>
      </c>
      <c r="J633" s="47" t="s">
        <v>1632</v>
      </c>
    </row>
    <row r="634" spans="1:10" x14ac:dyDescent="0.3">
      <c r="A634" s="47" t="s">
        <v>56</v>
      </c>
      <c r="B634" s="47" t="s">
        <v>57</v>
      </c>
      <c r="C634" s="47" t="s">
        <v>1738</v>
      </c>
      <c r="D634" s="47" t="s">
        <v>1739</v>
      </c>
      <c r="E634" s="47" t="s">
        <v>63</v>
      </c>
      <c r="F634" s="47" t="s">
        <v>380</v>
      </c>
      <c r="G634" s="47"/>
      <c r="H634" s="47" t="s">
        <v>1740</v>
      </c>
      <c r="I634" s="48">
        <v>43854</v>
      </c>
      <c r="J634" s="47" t="s">
        <v>1632</v>
      </c>
    </row>
    <row r="635" spans="1:10" x14ac:dyDescent="0.3">
      <c r="A635" s="47" t="s">
        <v>56</v>
      </c>
      <c r="B635" s="47" t="s">
        <v>57</v>
      </c>
      <c r="C635" s="47" t="s">
        <v>1698</v>
      </c>
      <c r="D635" s="47" t="s">
        <v>1699</v>
      </c>
      <c r="E635" s="47" t="s">
        <v>63</v>
      </c>
      <c r="F635" s="47" t="s">
        <v>380</v>
      </c>
      <c r="G635" s="47"/>
      <c r="H635" s="47" t="s">
        <v>1700</v>
      </c>
      <c r="I635" s="48">
        <v>43854</v>
      </c>
      <c r="J635" s="47" t="s">
        <v>1632</v>
      </c>
    </row>
    <row r="636" spans="1:10" x14ac:dyDescent="0.3">
      <c r="A636" s="47" t="s">
        <v>8</v>
      </c>
      <c r="B636" s="47" t="s">
        <v>9</v>
      </c>
      <c r="C636" s="47" t="s">
        <v>1813</v>
      </c>
      <c r="D636" s="47" t="s">
        <v>1814</v>
      </c>
      <c r="E636" s="47" t="s">
        <v>21</v>
      </c>
      <c r="F636" s="47" t="s">
        <v>382</v>
      </c>
      <c r="G636" s="49">
        <v>43598</v>
      </c>
      <c r="H636" s="47" t="s">
        <v>1815</v>
      </c>
      <c r="I636" s="48">
        <v>43854</v>
      </c>
      <c r="J636" s="47" t="s">
        <v>1632</v>
      </c>
    </row>
    <row r="637" spans="1:10" x14ac:dyDescent="0.3">
      <c r="A637" s="47" t="s">
        <v>56</v>
      </c>
      <c r="B637" s="47" t="s">
        <v>57</v>
      </c>
      <c r="C637" s="47" t="s">
        <v>1801</v>
      </c>
      <c r="D637" s="47" t="s">
        <v>1802</v>
      </c>
      <c r="E637" s="47" t="s">
        <v>63</v>
      </c>
      <c r="F637" s="47" t="s">
        <v>380</v>
      </c>
      <c r="G637" s="47"/>
      <c r="H637" s="47" t="s">
        <v>1803</v>
      </c>
      <c r="I637" s="48">
        <v>43854</v>
      </c>
      <c r="J637" s="47" t="s">
        <v>1632</v>
      </c>
    </row>
    <row r="638" spans="1:10" x14ac:dyDescent="0.3">
      <c r="A638" s="47" t="s">
        <v>5</v>
      </c>
      <c r="B638" s="47" t="s">
        <v>6</v>
      </c>
      <c r="C638" s="47" t="s">
        <v>1918</v>
      </c>
      <c r="D638" s="47" t="s">
        <v>1919</v>
      </c>
      <c r="E638" s="47" t="s">
        <v>25</v>
      </c>
      <c r="F638" s="47" t="s">
        <v>380</v>
      </c>
      <c r="G638" s="47"/>
      <c r="H638" s="47" t="s">
        <v>1920</v>
      </c>
      <c r="I638" s="48">
        <v>43854</v>
      </c>
      <c r="J638" s="47" t="s">
        <v>1632</v>
      </c>
    </row>
    <row r="639" spans="1:10" x14ac:dyDescent="0.3">
      <c r="A639" s="47" t="s">
        <v>18</v>
      </c>
      <c r="B639" s="47" t="s">
        <v>60</v>
      </c>
      <c r="C639" s="47" t="s">
        <v>1982</v>
      </c>
      <c r="D639" s="47" t="s">
        <v>1931</v>
      </c>
      <c r="E639" s="47" t="s">
        <v>36</v>
      </c>
      <c r="F639" s="47" t="s">
        <v>382</v>
      </c>
      <c r="G639" s="47"/>
      <c r="H639" s="47" t="s">
        <v>1983</v>
      </c>
      <c r="I639" s="48">
        <v>43854</v>
      </c>
      <c r="J639" s="47" t="s">
        <v>1632</v>
      </c>
    </row>
    <row r="640" spans="1:10" x14ac:dyDescent="0.3">
      <c r="A640" s="47" t="s">
        <v>14</v>
      </c>
      <c r="B640" s="47" t="s">
        <v>58</v>
      </c>
      <c r="C640" s="47" t="s">
        <v>1672</v>
      </c>
      <c r="D640" s="47" t="s">
        <v>2273</v>
      </c>
      <c r="E640" s="47" t="s">
        <v>135</v>
      </c>
      <c r="F640" s="47" t="s">
        <v>380</v>
      </c>
      <c r="G640" s="47"/>
      <c r="H640" s="47" t="s">
        <v>1673</v>
      </c>
      <c r="I640" s="48">
        <v>43854</v>
      </c>
      <c r="J640" s="47" t="s">
        <v>1632</v>
      </c>
    </row>
    <row r="641" spans="1:10" x14ac:dyDescent="0.3">
      <c r="A641" s="47" t="s">
        <v>18</v>
      </c>
      <c r="B641" s="47" t="s">
        <v>60</v>
      </c>
      <c r="C641" s="47" t="s">
        <v>2006</v>
      </c>
      <c r="D641" s="47" t="s">
        <v>2007</v>
      </c>
      <c r="E641" s="47" t="s">
        <v>29</v>
      </c>
      <c r="F641" s="47" t="s">
        <v>380</v>
      </c>
      <c r="G641" s="47"/>
      <c r="H641" s="47" t="s">
        <v>2008</v>
      </c>
      <c r="I641" s="48">
        <v>43854</v>
      </c>
      <c r="J641" s="47" t="s">
        <v>1632</v>
      </c>
    </row>
    <row r="642" spans="1:10" x14ac:dyDescent="0.3">
      <c r="A642" s="47" t="s">
        <v>11</v>
      </c>
      <c r="B642" s="47" t="s">
        <v>12</v>
      </c>
      <c r="C642" s="47" t="s">
        <v>1663</v>
      </c>
      <c r="D642" s="47" t="s">
        <v>1664</v>
      </c>
      <c r="E642" s="47" t="s">
        <v>13</v>
      </c>
      <c r="F642" s="47" t="s">
        <v>380</v>
      </c>
      <c r="G642" s="47"/>
      <c r="H642" s="47" t="s">
        <v>1665</v>
      </c>
      <c r="I642" s="48">
        <v>43854</v>
      </c>
      <c r="J642" s="47" t="s">
        <v>1632</v>
      </c>
    </row>
    <row r="643" spans="1:10" x14ac:dyDescent="0.3">
      <c r="A643" s="47" t="s">
        <v>11</v>
      </c>
      <c r="B643" s="47" t="s">
        <v>12</v>
      </c>
      <c r="C643" s="47" t="s">
        <v>1878</v>
      </c>
      <c r="D643" s="47" t="s">
        <v>1879</v>
      </c>
      <c r="E643" s="47" t="s">
        <v>22</v>
      </c>
      <c r="F643" s="47" t="s">
        <v>380</v>
      </c>
      <c r="G643" s="47"/>
      <c r="H643" s="47" t="s">
        <v>1880</v>
      </c>
      <c r="I643" s="48">
        <v>43854</v>
      </c>
      <c r="J643" s="47" t="s">
        <v>1632</v>
      </c>
    </row>
    <row r="644" spans="1:10" x14ac:dyDescent="0.3">
      <c r="A644" s="47" t="s">
        <v>2</v>
      </c>
      <c r="B644" s="47" t="s">
        <v>3</v>
      </c>
      <c r="C644" s="47" t="s">
        <v>1669</v>
      </c>
      <c r="D644" s="47" t="s">
        <v>1670</v>
      </c>
      <c r="E644" s="47" t="s">
        <v>134</v>
      </c>
      <c r="F644" s="47" t="s">
        <v>380</v>
      </c>
      <c r="G644" s="47"/>
      <c r="H644" s="47" t="s">
        <v>1671</v>
      </c>
      <c r="I644" s="48">
        <v>43854</v>
      </c>
      <c r="J644" s="47" t="s">
        <v>1632</v>
      </c>
    </row>
    <row r="645" spans="1:10" x14ac:dyDescent="0.3">
      <c r="A645" s="47" t="s">
        <v>56</v>
      </c>
      <c r="B645" s="47" t="s">
        <v>57</v>
      </c>
      <c r="C645" s="47" t="s">
        <v>1701</v>
      </c>
      <c r="D645" s="47" t="s">
        <v>1702</v>
      </c>
      <c r="E645" s="47" t="s">
        <v>63</v>
      </c>
      <c r="F645" s="47" t="s">
        <v>380</v>
      </c>
      <c r="G645" s="47"/>
      <c r="H645" s="47" t="s">
        <v>1703</v>
      </c>
      <c r="I645" s="48">
        <v>43854</v>
      </c>
      <c r="J645" s="47" t="s">
        <v>1632</v>
      </c>
    </row>
    <row r="646" spans="1:10" x14ac:dyDescent="0.3">
      <c r="A646" s="47" t="s">
        <v>56</v>
      </c>
      <c r="B646" s="47" t="s">
        <v>57</v>
      </c>
      <c r="C646" s="47" t="s">
        <v>1795</v>
      </c>
      <c r="D646" s="47" t="s">
        <v>1796</v>
      </c>
      <c r="E646" s="47" t="s">
        <v>63</v>
      </c>
      <c r="F646" s="47" t="s">
        <v>380</v>
      </c>
      <c r="G646" s="47"/>
      <c r="H646" s="47" t="s">
        <v>1797</v>
      </c>
      <c r="I646" s="48">
        <v>43854</v>
      </c>
      <c r="J646" s="47" t="s">
        <v>1632</v>
      </c>
    </row>
    <row r="647" spans="1:10" x14ac:dyDescent="0.3">
      <c r="A647" s="47" t="s">
        <v>14</v>
      </c>
      <c r="B647" s="47" t="s">
        <v>58</v>
      </c>
      <c r="C647" s="47" t="s">
        <v>1887</v>
      </c>
      <c r="D647" s="47" t="s">
        <v>1888</v>
      </c>
      <c r="E647" s="47" t="s">
        <v>87</v>
      </c>
      <c r="F647" s="47" t="s">
        <v>380</v>
      </c>
      <c r="G647" s="47"/>
      <c r="H647" s="47" t="s">
        <v>1889</v>
      </c>
      <c r="I647" s="48">
        <v>43857</v>
      </c>
      <c r="J647" s="47" t="s">
        <v>1632</v>
      </c>
    </row>
    <row r="648" spans="1:10" x14ac:dyDescent="0.3">
      <c r="A648" s="47" t="s">
        <v>18</v>
      </c>
      <c r="B648" s="47" t="s">
        <v>60</v>
      </c>
      <c r="C648" s="47" t="s">
        <v>1945</v>
      </c>
      <c r="D648" s="47" t="s">
        <v>1946</v>
      </c>
      <c r="E648" s="47" t="s">
        <v>91</v>
      </c>
      <c r="F648" s="47" t="s">
        <v>380</v>
      </c>
      <c r="G648" s="47"/>
      <c r="H648" s="47" t="s">
        <v>1947</v>
      </c>
      <c r="I648" s="48">
        <v>43857</v>
      </c>
      <c r="J648" s="47" t="s">
        <v>1632</v>
      </c>
    </row>
    <row r="649" spans="1:10" x14ac:dyDescent="0.3">
      <c r="A649" s="47" t="s">
        <v>18</v>
      </c>
      <c r="B649" s="47" t="s">
        <v>60</v>
      </c>
      <c r="C649" s="47" t="s">
        <v>2023</v>
      </c>
      <c r="D649" s="47" t="s">
        <v>2024</v>
      </c>
      <c r="E649" s="47" t="s">
        <v>19</v>
      </c>
      <c r="F649" s="47" t="s">
        <v>380</v>
      </c>
      <c r="G649" s="47"/>
      <c r="H649" s="47" t="s">
        <v>2025</v>
      </c>
      <c r="I649" s="48">
        <v>43857</v>
      </c>
      <c r="J649" s="47" t="s">
        <v>1632</v>
      </c>
    </row>
    <row r="650" spans="1:10" x14ac:dyDescent="0.3">
      <c r="A650" s="47" t="s">
        <v>15</v>
      </c>
      <c r="B650" s="47" t="s">
        <v>59</v>
      </c>
      <c r="C650" s="47" t="s">
        <v>2017</v>
      </c>
      <c r="D650" s="47" t="s">
        <v>2018</v>
      </c>
      <c r="E650" s="47" t="s">
        <v>16</v>
      </c>
      <c r="F650" s="47" t="s">
        <v>380</v>
      </c>
      <c r="G650" s="47"/>
      <c r="H650" s="47" t="s">
        <v>2019</v>
      </c>
      <c r="I650" s="48">
        <v>43857</v>
      </c>
      <c r="J650" s="47" t="s">
        <v>1632</v>
      </c>
    </row>
    <row r="651" spans="1:10" x14ac:dyDescent="0.3">
      <c r="A651" s="47" t="s">
        <v>11</v>
      </c>
      <c r="B651" s="47" t="s">
        <v>12</v>
      </c>
      <c r="C651" s="47" t="s">
        <v>1959</v>
      </c>
      <c r="D651" s="47" t="s">
        <v>1960</v>
      </c>
      <c r="E651" s="47" t="s">
        <v>24</v>
      </c>
      <c r="F651" s="47" t="s">
        <v>380</v>
      </c>
      <c r="G651" s="47"/>
      <c r="H651" s="47" t="s">
        <v>1961</v>
      </c>
      <c r="I651" s="48">
        <v>43858</v>
      </c>
      <c r="J651" s="47" t="s">
        <v>1632</v>
      </c>
    </row>
    <row r="652" spans="1:10" x14ac:dyDescent="0.3">
      <c r="A652" s="47" t="s">
        <v>15</v>
      </c>
      <c r="B652" s="47" t="s">
        <v>59</v>
      </c>
      <c r="C652" s="47" t="s">
        <v>1994</v>
      </c>
      <c r="D652" s="47" t="s">
        <v>1995</v>
      </c>
      <c r="E652" s="47" t="s">
        <v>1996</v>
      </c>
      <c r="F652" s="47" t="s">
        <v>380</v>
      </c>
      <c r="G652" s="47"/>
      <c r="H652" s="47" t="s">
        <v>1997</v>
      </c>
      <c r="I652" s="48">
        <v>43858</v>
      </c>
      <c r="J652" s="47" t="s">
        <v>1632</v>
      </c>
    </row>
    <row r="653" spans="1:10" x14ac:dyDescent="0.3">
      <c r="A653" s="47" t="s">
        <v>2</v>
      </c>
      <c r="B653" s="47" t="s">
        <v>3</v>
      </c>
      <c r="C653" s="47" t="s">
        <v>2026</v>
      </c>
      <c r="D653" s="47" t="s">
        <v>465</v>
      </c>
      <c r="E653" s="47" t="s">
        <v>4</v>
      </c>
      <c r="F653" s="47" t="s">
        <v>380</v>
      </c>
      <c r="G653" s="47"/>
      <c r="H653" s="47" t="s">
        <v>2027</v>
      </c>
      <c r="I653" s="48">
        <v>43858</v>
      </c>
      <c r="J653" s="47" t="s">
        <v>1632</v>
      </c>
    </row>
    <row r="654" spans="1:10" x14ac:dyDescent="0.3">
      <c r="A654" s="47" t="s">
        <v>56</v>
      </c>
      <c r="B654" s="47" t="s">
        <v>57</v>
      </c>
      <c r="C654" s="47" t="s">
        <v>860</v>
      </c>
      <c r="D654" s="47" t="s">
        <v>2232</v>
      </c>
      <c r="E654" s="47" t="s">
        <v>108</v>
      </c>
      <c r="F654" s="47" t="s">
        <v>380</v>
      </c>
      <c r="G654" s="47"/>
      <c r="H654" s="47" t="s">
        <v>1951</v>
      </c>
      <c r="I654" s="48">
        <v>43858</v>
      </c>
      <c r="J654" s="47" t="s">
        <v>1632</v>
      </c>
    </row>
    <row r="655" spans="1:10" x14ac:dyDescent="0.3">
      <c r="A655" s="47" t="s">
        <v>8</v>
      </c>
      <c r="B655" s="47" t="s">
        <v>9</v>
      </c>
      <c r="C655" s="47" t="s">
        <v>1658</v>
      </c>
      <c r="D655" s="47" t="s">
        <v>1659</v>
      </c>
      <c r="E655" s="47" t="s">
        <v>108</v>
      </c>
      <c r="F655" s="47" t="s">
        <v>380</v>
      </c>
      <c r="G655" s="47"/>
      <c r="H655" s="47" t="s">
        <v>1660</v>
      </c>
      <c r="I655" s="48">
        <v>43858</v>
      </c>
      <c r="J655" s="47" t="s">
        <v>1632</v>
      </c>
    </row>
    <row r="656" spans="1:10" x14ac:dyDescent="0.3">
      <c r="A656" s="47" t="s">
        <v>18</v>
      </c>
      <c r="B656" s="47" t="s">
        <v>60</v>
      </c>
      <c r="C656" s="47" t="s">
        <v>1629</v>
      </c>
      <c r="D656" s="47" t="s">
        <v>1630</v>
      </c>
      <c r="E656" s="47" t="s">
        <v>19</v>
      </c>
      <c r="F656" s="47" t="s">
        <v>380</v>
      </c>
      <c r="G656" s="47"/>
      <c r="H656" s="47" t="s">
        <v>1631</v>
      </c>
      <c r="I656" s="48">
        <v>43858</v>
      </c>
      <c r="J656" s="47" t="s">
        <v>1632</v>
      </c>
    </row>
    <row r="657" spans="1:10" x14ac:dyDescent="0.3">
      <c r="A657" s="47" t="s">
        <v>11</v>
      </c>
      <c r="B657" s="47" t="s">
        <v>12</v>
      </c>
      <c r="C657" s="47" t="s">
        <v>1846</v>
      </c>
      <c r="D657" s="47" t="s">
        <v>1847</v>
      </c>
      <c r="E657" s="47" t="s">
        <v>22</v>
      </c>
      <c r="F657" s="47" t="s">
        <v>380</v>
      </c>
      <c r="G657" s="47"/>
      <c r="H657" s="47" t="s">
        <v>1848</v>
      </c>
      <c r="I657" s="48">
        <v>43858</v>
      </c>
      <c r="J657" s="47" t="s">
        <v>1632</v>
      </c>
    </row>
    <row r="658" spans="1:10" x14ac:dyDescent="0.3">
      <c r="A658" s="47" t="s">
        <v>11</v>
      </c>
      <c r="B658" s="47" t="s">
        <v>12</v>
      </c>
      <c r="C658" s="47" t="s">
        <v>1858</v>
      </c>
      <c r="D658" s="47" t="s">
        <v>1859</v>
      </c>
      <c r="E658" s="47" t="s">
        <v>89</v>
      </c>
      <c r="F658" s="47" t="s">
        <v>380</v>
      </c>
      <c r="G658" s="47"/>
      <c r="H658" s="47" t="s">
        <v>1860</v>
      </c>
      <c r="I658" s="48">
        <v>43858</v>
      </c>
      <c r="J658" s="47" t="s">
        <v>1632</v>
      </c>
    </row>
    <row r="659" spans="1:10" x14ac:dyDescent="0.3">
      <c r="A659" s="47" t="s">
        <v>56</v>
      </c>
      <c r="B659" s="47" t="s">
        <v>57</v>
      </c>
      <c r="C659" s="47" t="s">
        <v>1985</v>
      </c>
      <c r="D659" s="47" t="s">
        <v>1986</v>
      </c>
      <c r="E659" s="47" t="s">
        <v>16</v>
      </c>
      <c r="F659" s="47" t="s">
        <v>380</v>
      </c>
      <c r="G659" s="47"/>
      <c r="H659" s="47" t="s">
        <v>1987</v>
      </c>
      <c r="I659" s="48">
        <v>43858</v>
      </c>
      <c r="J659" s="47" t="s">
        <v>1632</v>
      </c>
    </row>
    <row r="660" spans="1:10" x14ac:dyDescent="0.3">
      <c r="A660" s="47" t="s">
        <v>56</v>
      </c>
      <c r="B660" s="47" t="s">
        <v>57</v>
      </c>
      <c r="C660" s="47" t="s">
        <v>2929</v>
      </c>
      <c r="D660" s="47" t="s">
        <v>2930</v>
      </c>
      <c r="E660" s="47" t="s">
        <v>25</v>
      </c>
      <c r="F660" s="47" t="s">
        <v>382</v>
      </c>
      <c r="G660" s="49">
        <v>43448</v>
      </c>
      <c r="H660" s="47" t="s">
        <v>2931</v>
      </c>
      <c r="I660" s="48">
        <v>43859</v>
      </c>
      <c r="J660" s="47" t="s">
        <v>1632</v>
      </c>
    </row>
    <row r="661" spans="1:10" x14ac:dyDescent="0.3">
      <c r="A661" s="47" t="s">
        <v>8</v>
      </c>
      <c r="B661" s="47" t="s">
        <v>9</v>
      </c>
      <c r="C661" s="47" t="s">
        <v>3615</v>
      </c>
      <c r="D661" s="47" t="s">
        <v>3616</v>
      </c>
      <c r="E661" s="47" t="s">
        <v>21</v>
      </c>
      <c r="F661" s="47" t="s">
        <v>382</v>
      </c>
      <c r="G661" s="49">
        <v>43455</v>
      </c>
      <c r="H661" s="47" t="s">
        <v>3617</v>
      </c>
      <c r="I661" s="48">
        <v>43859</v>
      </c>
      <c r="J661" s="47" t="s">
        <v>1632</v>
      </c>
    </row>
    <row r="662" spans="1:10" x14ac:dyDescent="0.3">
      <c r="A662" s="47" t="s">
        <v>5</v>
      </c>
      <c r="B662" s="47" t="s">
        <v>6</v>
      </c>
      <c r="C662" s="47" t="s">
        <v>1898</v>
      </c>
      <c r="D662" s="47" t="s">
        <v>1899</v>
      </c>
      <c r="E662" s="47" t="s">
        <v>132</v>
      </c>
      <c r="F662" s="47" t="s">
        <v>380</v>
      </c>
      <c r="G662" s="47"/>
      <c r="H662" s="47" t="s">
        <v>1900</v>
      </c>
      <c r="I662" s="48">
        <v>43859</v>
      </c>
      <c r="J662" s="47" t="s">
        <v>1632</v>
      </c>
    </row>
    <row r="663" spans="1:10" x14ac:dyDescent="0.3">
      <c r="A663" s="47" t="s">
        <v>56</v>
      </c>
      <c r="B663" s="47" t="s">
        <v>57</v>
      </c>
      <c r="C663" s="47" t="s">
        <v>1939</v>
      </c>
      <c r="D663" s="47" t="s">
        <v>1940</v>
      </c>
      <c r="E663" s="47" t="s">
        <v>10</v>
      </c>
      <c r="F663" s="47" t="s">
        <v>380</v>
      </c>
      <c r="G663" s="47"/>
      <c r="H663" s="47" t="s">
        <v>1941</v>
      </c>
      <c r="I663" s="48">
        <v>43860</v>
      </c>
      <c r="J663" s="47" t="s">
        <v>1632</v>
      </c>
    </row>
    <row r="664" spans="1:10" x14ac:dyDescent="0.3">
      <c r="A664" s="47" t="s">
        <v>56</v>
      </c>
      <c r="B664" s="47" t="s">
        <v>57</v>
      </c>
      <c r="C664" s="47" t="s">
        <v>1789</v>
      </c>
      <c r="D664" s="47" t="s">
        <v>1790</v>
      </c>
      <c r="E664" s="47" t="s">
        <v>63</v>
      </c>
      <c r="F664" s="47" t="s">
        <v>380</v>
      </c>
      <c r="G664" s="47"/>
      <c r="H664" s="47" t="s">
        <v>1791</v>
      </c>
      <c r="I664" s="48">
        <v>43861</v>
      </c>
      <c r="J664" s="47" t="s">
        <v>1632</v>
      </c>
    </row>
    <row r="665" spans="1:10" x14ac:dyDescent="0.3">
      <c r="A665" s="47" t="s">
        <v>15</v>
      </c>
      <c r="B665" s="47" t="s">
        <v>59</v>
      </c>
      <c r="C665" s="47" t="s">
        <v>1634</v>
      </c>
      <c r="D665" s="47" t="s">
        <v>1635</v>
      </c>
      <c r="E665" s="47" t="s">
        <v>16</v>
      </c>
      <c r="F665" s="47" t="s">
        <v>380</v>
      </c>
      <c r="G665" s="47"/>
      <c r="H665" s="47" t="s">
        <v>1636</v>
      </c>
      <c r="I665" s="48">
        <v>43861</v>
      </c>
      <c r="J665" s="47" t="s">
        <v>1632</v>
      </c>
    </row>
    <row r="666" spans="1:10" x14ac:dyDescent="0.3">
      <c r="A666" s="47" t="s">
        <v>56</v>
      </c>
      <c r="B666" s="47" t="s">
        <v>57</v>
      </c>
      <c r="C666" s="47" t="s">
        <v>1689</v>
      </c>
      <c r="D666" s="47" t="s">
        <v>1690</v>
      </c>
      <c r="E666" s="47" t="s">
        <v>63</v>
      </c>
      <c r="F666" s="47" t="s">
        <v>380</v>
      </c>
      <c r="G666" s="47"/>
      <c r="H666" s="47" t="s">
        <v>1691</v>
      </c>
      <c r="I666" s="48">
        <v>43861</v>
      </c>
      <c r="J666" s="47" t="s">
        <v>1632</v>
      </c>
    </row>
    <row r="667" spans="1:10" x14ac:dyDescent="0.3">
      <c r="A667" s="47" t="s">
        <v>15</v>
      </c>
      <c r="B667" s="47" t="s">
        <v>59</v>
      </c>
      <c r="C667" s="47" t="s">
        <v>2003</v>
      </c>
      <c r="D667" s="47" t="s">
        <v>2004</v>
      </c>
      <c r="E667" s="47" t="s">
        <v>26</v>
      </c>
      <c r="F667" s="47" t="s">
        <v>380</v>
      </c>
      <c r="G667" s="47"/>
      <c r="H667" s="47" t="s">
        <v>2005</v>
      </c>
      <c r="I667" s="48">
        <v>43861</v>
      </c>
      <c r="J667" s="47" t="s">
        <v>1632</v>
      </c>
    </row>
    <row r="668" spans="1:10" x14ac:dyDescent="0.3">
      <c r="A668" s="47" t="s">
        <v>2</v>
      </c>
      <c r="B668" s="47" t="s">
        <v>3</v>
      </c>
      <c r="C668" s="47" t="s">
        <v>1666</v>
      </c>
      <c r="D668" s="47" t="s">
        <v>1667</v>
      </c>
      <c r="E668" s="47" t="s">
        <v>4</v>
      </c>
      <c r="F668" s="47" t="s">
        <v>380</v>
      </c>
      <c r="G668" s="47"/>
      <c r="H668" s="47" t="s">
        <v>1668</v>
      </c>
      <c r="I668" s="48">
        <v>43861</v>
      </c>
      <c r="J668" s="47" t="s">
        <v>1632</v>
      </c>
    </row>
    <row r="669" spans="1:10" x14ac:dyDescent="0.3">
      <c r="A669" s="47" t="s">
        <v>2</v>
      </c>
      <c r="B669" s="47" t="s">
        <v>3</v>
      </c>
      <c r="C669" s="47" t="s">
        <v>1915</v>
      </c>
      <c r="D669" s="47" t="s">
        <v>1916</v>
      </c>
      <c r="E669" s="47" t="s">
        <v>4</v>
      </c>
      <c r="F669" s="47" t="s">
        <v>380</v>
      </c>
      <c r="G669" s="47"/>
      <c r="H669" s="47" t="s">
        <v>1917</v>
      </c>
      <c r="I669" s="48">
        <v>43861</v>
      </c>
      <c r="J669" s="47" t="s">
        <v>1632</v>
      </c>
    </row>
    <row r="670" spans="1:10" x14ac:dyDescent="0.3">
      <c r="A670" s="47" t="s">
        <v>56</v>
      </c>
      <c r="B670" s="47" t="s">
        <v>57</v>
      </c>
      <c r="C670" s="47" t="s">
        <v>2414</v>
      </c>
      <c r="D670" s="47" t="s">
        <v>2415</v>
      </c>
      <c r="E670" s="47" t="s">
        <v>63</v>
      </c>
      <c r="F670" s="47" t="s">
        <v>380</v>
      </c>
      <c r="G670" s="47"/>
      <c r="H670" s="47" t="s">
        <v>2416</v>
      </c>
      <c r="I670" s="48">
        <v>43861</v>
      </c>
      <c r="J670" s="47" t="s">
        <v>1632</v>
      </c>
    </row>
    <row r="671" spans="1:10" x14ac:dyDescent="0.3">
      <c r="A671" s="47" t="s">
        <v>56</v>
      </c>
      <c r="B671" s="47" t="s">
        <v>57</v>
      </c>
      <c r="C671" s="47" t="s">
        <v>1804</v>
      </c>
      <c r="D671" s="47" t="s">
        <v>1805</v>
      </c>
      <c r="E671" s="47" t="s">
        <v>63</v>
      </c>
      <c r="F671" s="47" t="s">
        <v>380</v>
      </c>
      <c r="G671" s="47"/>
      <c r="H671" s="47" t="s">
        <v>1806</v>
      </c>
      <c r="I671" s="48">
        <v>43861</v>
      </c>
      <c r="J671" s="47" t="s">
        <v>1632</v>
      </c>
    </row>
    <row r="672" spans="1:10" x14ac:dyDescent="0.3">
      <c r="A672" s="47" t="s">
        <v>15</v>
      </c>
      <c r="B672" s="47" t="s">
        <v>59</v>
      </c>
      <c r="C672" s="47" t="s">
        <v>1924</v>
      </c>
      <c r="D672" s="47" t="s">
        <v>1925</v>
      </c>
      <c r="E672" s="47" t="s">
        <v>16</v>
      </c>
      <c r="F672" s="47" t="s">
        <v>382</v>
      </c>
      <c r="G672" s="47"/>
      <c r="H672" s="47" t="s">
        <v>1926</v>
      </c>
      <c r="I672" s="48">
        <v>43861</v>
      </c>
      <c r="J672" s="47" t="s">
        <v>1632</v>
      </c>
    </row>
    <row r="673" spans="1:10" x14ac:dyDescent="0.3">
      <c r="A673" s="47" t="s">
        <v>56</v>
      </c>
      <c r="B673" s="47" t="s">
        <v>57</v>
      </c>
      <c r="C673" s="47" t="s">
        <v>2321</v>
      </c>
      <c r="D673" s="47" t="s">
        <v>2322</v>
      </c>
      <c r="E673" s="47" t="s">
        <v>63</v>
      </c>
      <c r="F673" s="47" t="s">
        <v>380</v>
      </c>
      <c r="G673" s="47"/>
      <c r="H673" s="47" t="s">
        <v>2323</v>
      </c>
      <c r="I673" s="48">
        <v>43861</v>
      </c>
      <c r="J673" s="47" t="s">
        <v>1632</v>
      </c>
    </row>
    <row r="674" spans="1:10" x14ac:dyDescent="0.3">
      <c r="A674" s="47" t="s">
        <v>56</v>
      </c>
      <c r="B674" s="47" t="s">
        <v>57</v>
      </c>
      <c r="C674" s="47" t="s">
        <v>2327</v>
      </c>
      <c r="D674" s="47" t="s">
        <v>2328</v>
      </c>
      <c r="E674" s="47" t="s">
        <v>63</v>
      </c>
      <c r="F674" s="47" t="s">
        <v>380</v>
      </c>
      <c r="G674" s="47"/>
      <c r="H674" s="47" t="s">
        <v>2329</v>
      </c>
      <c r="I674" s="48">
        <v>43861</v>
      </c>
      <c r="J674" s="47" t="s">
        <v>1632</v>
      </c>
    </row>
    <row r="675" spans="1:10" x14ac:dyDescent="0.3">
      <c r="A675" s="47" t="s">
        <v>56</v>
      </c>
      <c r="B675" s="47" t="s">
        <v>57</v>
      </c>
      <c r="C675" s="47" t="s">
        <v>1810</v>
      </c>
      <c r="D675" s="47" t="s">
        <v>1811</v>
      </c>
      <c r="E675" s="47" t="s">
        <v>63</v>
      </c>
      <c r="F675" s="47" t="s">
        <v>380</v>
      </c>
      <c r="G675" s="47"/>
      <c r="H675" s="47" t="s">
        <v>1812</v>
      </c>
      <c r="I675" s="48">
        <v>43861</v>
      </c>
      <c r="J675" s="47" t="s">
        <v>1632</v>
      </c>
    </row>
    <row r="676" spans="1:10" x14ac:dyDescent="0.3">
      <c r="A676" s="47" t="s">
        <v>56</v>
      </c>
      <c r="B676" s="47" t="s">
        <v>57</v>
      </c>
      <c r="C676" s="47" t="s">
        <v>1720</v>
      </c>
      <c r="D676" s="47" t="s">
        <v>1721</v>
      </c>
      <c r="E676" s="47" t="s">
        <v>63</v>
      </c>
      <c r="F676" s="47" t="s">
        <v>380</v>
      </c>
      <c r="G676" s="47"/>
      <c r="H676" s="47" t="s">
        <v>1722</v>
      </c>
      <c r="I676" s="48">
        <v>43861</v>
      </c>
      <c r="J676" s="47" t="s">
        <v>1632</v>
      </c>
    </row>
    <row r="677" spans="1:10" x14ac:dyDescent="0.3">
      <c r="A677" s="47" t="s">
        <v>56</v>
      </c>
      <c r="B677" s="47" t="s">
        <v>57</v>
      </c>
      <c r="C677" s="47" t="s">
        <v>1505</v>
      </c>
      <c r="D677" s="47" t="s">
        <v>1506</v>
      </c>
      <c r="E677" s="47" t="s">
        <v>63</v>
      </c>
      <c r="F677" s="47" t="s">
        <v>380</v>
      </c>
      <c r="G677" s="47"/>
      <c r="H677" s="47" t="s">
        <v>1750</v>
      </c>
      <c r="I677" s="48">
        <v>43861</v>
      </c>
      <c r="J677" s="47" t="s">
        <v>1632</v>
      </c>
    </row>
    <row r="678" spans="1:10" x14ac:dyDescent="0.3">
      <c r="A678" s="47" t="s">
        <v>56</v>
      </c>
      <c r="B678" s="47" t="s">
        <v>57</v>
      </c>
      <c r="C678" s="47" t="s">
        <v>1707</v>
      </c>
      <c r="D678" s="47" t="s">
        <v>1708</v>
      </c>
      <c r="E678" s="47" t="s">
        <v>63</v>
      </c>
      <c r="F678" s="47" t="s">
        <v>380</v>
      </c>
      <c r="G678" s="47"/>
      <c r="H678" s="47" t="s">
        <v>1709</v>
      </c>
      <c r="I678" s="48">
        <v>43861</v>
      </c>
      <c r="J678" s="47" t="s">
        <v>1632</v>
      </c>
    </row>
    <row r="679" spans="1:10" x14ac:dyDescent="0.3">
      <c r="A679" s="47" t="s">
        <v>56</v>
      </c>
      <c r="B679" s="47" t="s">
        <v>57</v>
      </c>
      <c r="C679" s="47" t="s">
        <v>2387</v>
      </c>
      <c r="D679" s="47" t="s">
        <v>2388</v>
      </c>
      <c r="E679" s="47" t="s">
        <v>63</v>
      </c>
      <c r="F679" s="47" t="s">
        <v>380</v>
      </c>
      <c r="G679" s="47"/>
      <c r="H679" s="47" t="s">
        <v>2389</v>
      </c>
      <c r="I679" s="48">
        <v>43861</v>
      </c>
      <c r="J679" s="47" t="s">
        <v>1632</v>
      </c>
    </row>
    <row r="680" spans="1:10" x14ac:dyDescent="0.3">
      <c r="A680" s="47" t="s">
        <v>56</v>
      </c>
      <c r="B680" s="47" t="s">
        <v>57</v>
      </c>
      <c r="C680" s="47" t="s">
        <v>1729</v>
      </c>
      <c r="D680" s="47" t="s">
        <v>1730</v>
      </c>
      <c r="E680" s="47" t="s">
        <v>63</v>
      </c>
      <c r="F680" s="47" t="s">
        <v>380</v>
      </c>
      <c r="G680" s="47"/>
      <c r="H680" s="47" t="s">
        <v>1731</v>
      </c>
      <c r="I680" s="48">
        <v>43861</v>
      </c>
      <c r="J680" s="47" t="s">
        <v>1632</v>
      </c>
    </row>
    <row r="681" spans="1:10" x14ac:dyDescent="0.3">
      <c r="A681" s="47" t="s">
        <v>56</v>
      </c>
      <c r="B681" s="47" t="s">
        <v>57</v>
      </c>
      <c r="C681" s="47" t="s">
        <v>1732</v>
      </c>
      <c r="D681" s="47" t="s">
        <v>1733</v>
      </c>
      <c r="E681" s="47" t="s">
        <v>63</v>
      </c>
      <c r="F681" s="47" t="s">
        <v>380</v>
      </c>
      <c r="G681" s="47"/>
      <c r="H681" s="47" t="s">
        <v>1734</v>
      </c>
      <c r="I681" s="48">
        <v>43861</v>
      </c>
      <c r="J681" s="47" t="s">
        <v>1632</v>
      </c>
    </row>
    <row r="682" spans="1:10" x14ac:dyDescent="0.3">
      <c r="A682" s="47" t="s">
        <v>5</v>
      </c>
      <c r="B682" s="47" t="s">
        <v>6</v>
      </c>
      <c r="C682" s="47" t="s">
        <v>2242</v>
      </c>
      <c r="D682" s="47" t="s">
        <v>2243</v>
      </c>
      <c r="E682" s="47" t="s">
        <v>28</v>
      </c>
      <c r="F682" s="47" t="s">
        <v>380</v>
      </c>
      <c r="G682" s="47"/>
      <c r="H682" s="47" t="s">
        <v>2244</v>
      </c>
      <c r="I682" s="48">
        <v>43864</v>
      </c>
      <c r="J682" s="47" t="s">
        <v>1632</v>
      </c>
    </row>
    <row r="683" spans="1:10" x14ac:dyDescent="0.3">
      <c r="A683" s="47" t="s">
        <v>11</v>
      </c>
      <c r="B683" s="47" t="s">
        <v>12</v>
      </c>
      <c r="C683" s="47" t="s">
        <v>2261</v>
      </c>
      <c r="D683" s="47" t="s">
        <v>489</v>
      </c>
      <c r="E683" s="47" t="s">
        <v>27</v>
      </c>
      <c r="F683" s="47" t="s">
        <v>380</v>
      </c>
      <c r="G683" s="47"/>
      <c r="H683" s="47" t="s">
        <v>2262</v>
      </c>
      <c r="I683" s="48">
        <v>43865</v>
      </c>
      <c r="J683" s="47" t="s">
        <v>1632</v>
      </c>
    </row>
    <row r="684" spans="1:10" x14ac:dyDescent="0.3">
      <c r="A684" s="47" t="s">
        <v>11</v>
      </c>
      <c r="B684" s="47" t="s">
        <v>12</v>
      </c>
      <c r="C684" s="47" t="s">
        <v>2160</v>
      </c>
      <c r="D684" s="47" t="s">
        <v>2161</v>
      </c>
      <c r="E684" s="47" t="s">
        <v>22</v>
      </c>
      <c r="F684" s="47" t="s">
        <v>380</v>
      </c>
      <c r="G684" s="47"/>
      <c r="H684" s="47" t="s">
        <v>2162</v>
      </c>
      <c r="I684" s="48">
        <v>43865</v>
      </c>
      <c r="J684" s="47" t="s">
        <v>1632</v>
      </c>
    </row>
    <row r="685" spans="1:10" x14ac:dyDescent="0.3">
      <c r="A685" s="47" t="s">
        <v>11</v>
      </c>
      <c r="B685" s="47" t="s">
        <v>12</v>
      </c>
      <c r="C685" s="47" t="s">
        <v>2178</v>
      </c>
      <c r="D685" s="47" t="s">
        <v>2179</v>
      </c>
      <c r="E685" s="47" t="s">
        <v>88</v>
      </c>
      <c r="F685" s="47" t="s">
        <v>380</v>
      </c>
      <c r="G685" s="47"/>
      <c r="H685" s="47" t="s">
        <v>2180</v>
      </c>
      <c r="I685" s="48">
        <v>43865</v>
      </c>
      <c r="J685" s="47" t="s">
        <v>1632</v>
      </c>
    </row>
    <row r="686" spans="1:10" x14ac:dyDescent="0.3">
      <c r="A686" s="47" t="s">
        <v>11</v>
      </c>
      <c r="B686" s="47" t="s">
        <v>12</v>
      </c>
      <c r="C686" s="47" t="s">
        <v>2185</v>
      </c>
      <c r="D686" s="47" t="s">
        <v>2179</v>
      </c>
      <c r="E686" s="47" t="s">
        <v>88</v>
      </c>
      <c r="F686" s="47" t="s">
        <v>380</v>
      </c>
      <c r="G686" s="47"/>
      <c r="H686" s="47" t="s">
        <v>2186</v>
      </c>
      <c r="I686" s="48">
        <v>43865</v>
      </c>
      <c r="J686" s="47" t="s">
        <v>1632</v>
      </c>
    </row>
    <row r="687" spans="1:10" x14ac:dyDescent="0.3">
      <c r="A687" s="47" t="s">
        <v>8</v>
      </c>
      <c r="B687" s="47" t="s">
        <v>9</v>
      </c>
      <c r="C687" s="47" t="s">
        <v>2248</v>
      </c>
      <c r="D687" s="47" t="s">
        <v>2249</v>
      </c>
      <c r="E687" s="47" t="s">
        <v>21</v>
      </c>
      <c r="F687" s="47" t="s">
        <v>380</v>
      </c>
      <c r="G687" s="47"/>
      <c r="H687" s="47" t="s">
        <v>2250</v>
      </c>
      <c r="I687" s="48">
        <v>43865</v>
      </c>
      <c r="J687" s="47" t="s">
        <v>1632</v>
      </c>
    </row>
    <row r="688" spans="1:10" x14ac:dyDescent="0.3">
      <c r="A688" s="47" t="s">
        <v>11</v>
      </c>
      <c r="B688" s="47" t="s">
        <v>12</v>
      </c>
      <c r="C688" s="47" t="s">
        <v>2129</v>
      </c>
      <c r="D688" s="47" t="s">
        <v>2130</v>
      </c>
      <c r="E688" s="47" t="s">
        <v>24</v>
      </c>
      <c r="F688" s="47" t="s">
        <v>380</v>
      </c>
      <c r="G688" s="47"/>
      <c r="H688" s="47" t="s">
        <v>2131</v>
      </c>
      <c r="I688" s="48">
        <v>43865</v>
      </c>
      <c r="J688" s="47" t="s">
        <v>1632</v>
      </c>
    </row>
    <row r="689" spans="1:10" x14ac:dyDescent="0.3">
      <c r="A689" s="47" t="s">
        <v>11</v>
      </c>
      <c r="B689" s="47" t="s">
        <v>12</v>
      </c>
      <c r="C689" s="47" t="s">
        <v>2275</v>
      </c>
      <c r="D689" s="47" t="s">
        <v>2276</v>
      </c>
      <c r="E689" s="47" t="s">
        <v>27</v>
      </c>
      <c r="F689" s="47" t="s">
        <v>380</v>
      </c>
      <c r="G689" s="47"/>
      <c r="H689" s="47" t="s">
        <v>2277</v>
      </c>
      <c r="I689" s="48">
        <v>43865</v>
      </c>
      <c r="J689" s="47" t="s">
        <v>1632</v>
      </c>
    </row>
    <row r="690" spans="1:10" x14ac:dyDescent="0.3">
      <c r="A690" s="47" t="s">
        <v>11</v>
      </c>
      <c r="B690" s="47" t="s">
        <v>12</v>
      </c>
      <c r="C690" s="47" t="s">
        <v>2120</v>
      </c>
      <c r="D690" s="47" t="s">
        <v>2121</v>
      </c>
      <c r="E690" s="47" t="s">
        <v>88</v>
      </c>
      <c r="F690" s="47" t="s">
        <v>380</v>
      </c>
      <c r="G690" s="47"/>
      <c r="H690" s="47" t="s">
        <v>2122</v>
      </c>
      <c r="I690" s="48">
        <v>43865</v>
      </c>
      <c r="J690" s="47" t="s">
        <v>1632</v>
      </c>
    </row>
    <row r="691" spans="1:10" x14ac:dyDescent="0.3">
      <c r="A691" s="47" t="s">
        <v>11</v>
      </c>
      <c r="B691" s="47" t="s">
        <v>12</v>
      </c>
      <c r="C691" s="47" t="s">
        <v>2163</v>
      </c>
      <c r="D691" s="47" t="s">
        <v>2164</v>
      </c>
      <c r="E691" s="47" t="s">
        <v>27</v>
      </c>
      <c r="F691" s="47" t="s">
        <v>380</v>
      </c>
      <c r="G691" s="47"/>
      <c r="H691" s="47" t="s">
        <v>2165</v>
      </c>
      <c r="I691" s="48">
        <v>43865</v>
      </c>
      <c r="J691" s="47" t="s">
        <v>1632</v>
      </c>
    </row>
    <row r="692" spans="1:10" x14ac:dyDescent="0.3">
      <c r="A692" s="47" t="s">
        <v>11</v>
      </c>
      <c r="B692" s="47" t="s">
        <v>12</v>
      </c>
      <c r="C692" s="47" t="s">
        <v>2132</v>
      </c>
      <c r="D692" s="47" t="s">
        <v>2133</v>
      </c>
      <c r="E692" s="47" t="s">
        <v>24</v>
      </c>
      <c r="F692" s="47" t="s">
        <v>380</v>
      </c>
      <c r="G692" s="47"/>
      <c r="H692" s="47" t="s">
        <v>2134</v>
      </c>
      <c r="I692" s="48">
        <v>43865</v>
      </c>
      <c r="J692" s="47" t="s">
        <v>1632</v>
      </c>
    </row>
    <row r="693" spans="1:10" x14ac:dyDescent="0.3">
      <c r="A693" s="47" t="s">
        <v>5</v>
      </c>
      <c r="B693" s="47" t="s">
        <v>6</v>
      </c>
      <c r="C693" s="47" t="s">
        <v>2151</v>
      </c>
      <c r="D693" s="47" t="s">
        <v>2152</v>
      </c>
      <c r="E693" s="47" t="s">
        <v>28</v>
      </c>
      <c r="F693" s="47" t="s">
        <v>380</v>
      </c>
      <c r="G693" s="47"/>
      <c r="H693" s="47" t="s">
        <v>2153</v>
      </c>
      <c r="I693" s="48">
        <v>43867</v>
      </c>
      <c r="J693" s="47" t="s">
        <v>1632</v>
      </c>
    </row>
    <row r="694" spans="1:10" x14ac:dyDescent="0.3">
      <c r="A694" s="47" t="s">
        <v>56</v>
      </c>
      <c r="B694" s="47" t="s">
        <v>57</v>
      </c>
      <c r="C694" s="47" t="s">
        <v>2114</v>
      </c>
      <c r="D694" s="47" t="s">
        <v>2115</v>
      </c>
      <c r="E694" s="47" t="s">
        <v>16</v>
      </c>
      <c r="F694" s="47" t="s">
        <v>380</v>
      </c>
      <c r="G694" s="47"/>
      <c r="H694" s="47" t="s">
        <v>2116</v>
      </c>
      <c r="I694" s="48">
        <v>43867</v>
      </c>
      <c r="J694" s="47" t="s">
        <v>1632</v>
      </c>
    </row>
    <row r="695" spans="1:10" x14ac:dyDescent="0.3">
      <c r="A695" s="47" t="s">
        <v>5</v>
      </c>
      <c r="B695" s="47" t="s">
        <v>6</v>
      </c>
      <c r="C695" s="47" t="s">
        <v>2145</v>
      </c>
      <c r="D695" s="47" t="s">
        <v>2146</v>
      </c>
      <c r="E695" s="47" t="s">
        <v>25</v>
      </c>
      <c r="F695" s="47" t="s">
        <v>380</v>
      </c>
      <c r="G695" s="47"/>
      <c r="H695" s="47" t="s">
        <v>2147</v>
      </c>
      <c r="I695" s="48">
        <v>43867</v>
      </c>
      <c r="J695" s="47" t="s">
        <v>1632</v>
      </c>
    </row>
    <row r="696" spans="1:10" x14ac:dyDescent="0.3">
      <c r="A696" s="47" t="s">
        <v>14</v>
      </c>
      <c r="B696" s="47" t="s">
        <v>58</v>
      </c>
      <c r="C696" s="47" t="s">
        <v>2187</v>
      </c>
      <c r="D696" s="47" t="s">
        <v>2188</v>
      </c>
      <c r="E696" s="47" t="s">
        <v>90</v>
      </c>
      <c r="F696" s="47" t="s">
        <v>382</v>
      </c>
      <c r="G696" s="49">
        <v>43524</v>
      </c>
      <c r="H696" s="47" t="s">
        <v>2189</v>
      </c>
      <c r="I696" s="48">
        <v>43867</v>
      </c>
      <c r="J696" s="47" t="s">
        <v>1632</v>
      </c>
    </row>
    <row r="697" spans="1:10" x14ac:dyDescent="0.3">
      <c r="A697" s="47" t="s">
        <v>2</v>
      </c>
      <c r="B697" s="47" t="s">
        <v>3</v>
      </c>
      <c r="C697" s="47" t="s">
        <v>2135</v>
      </c>
      <c r="D697" s="47" t="s">
        <v>2136</v>
      </c>
      <c r="E697" s="47" t="s">
        <v>365</v>
      </c>
      <c r="F697" s="47" t="s">
        <v>380</v>
      </c>
      <c r="G697" s="47"/>
      <c r="H697" s="47" t="s">
        <v>2137</v>
      </c>
      <c r="I697" s="48">
        <v>43867</v>
      </c>
      <c r="J697" s="47" t="s">
        <v>1632</v>
      </c>
    </row>
    <row r="698" spans="1:10" x14ac:dyDescent="0.3">
      <c r="A698" s="47" t="s">
        <v>56</v>
      </c>
      <c r="B698" s="47" t="s">
        <v>57</v>
      </c>
      <c r="C698" s="47" t="s">
        <v>2423</v>
      </c>
      <c r="D698" s="47" t="s">
        <v>4398</v>
      </c>
      <c r="E698" s="47" t="s">
        <v>63</v>
      </c>
      <c r="F698" s="47" t="s">
        <v>380</v>
      </c>
      <c r="G698" s="47"/>
      <c r="H698" s="47" t="s">
        <v>2424</v>
      </c>
      <c r="I698" s="48">
        <v>43868</v>
      </c>
      <c r="J698" s="47" t="s">
        <v>1632</v>
      </c>
    </row>
    <row r="699" spans="1:10" x14ac:dyDescent="0.3">
      <c r="A699" s="47" t="s">
        <v>56</v>
      </c>
      <c r="B699" s="47" t="s">
        <v>57</v>
      </c>
      <c r="C699" s="47" t="s">
        <v>2345</v>
      </c>
      <c r="D699" s="47" t="s">
        <v>2346</v>
      </c>
      <c r="E699" s="47" t="s">
        <v>63</v>
      </c>
      <c r="F699" s="47" t="s">
        <v>380</v>
      </c>
      <c r="G699" s="47"/>
      <c r="H699" s="47" t="s">
        <v>2347</v>
      </c>
      <c r="I699" s="48">
        <v>43868</v>
      </c>
      <c r="J699" s="47" t="s">
        <v>1632</v>
      </c>
    </row>
    <row r="700" spans="1:10" x14ac:dyDescent="0.3">
      <c r="A700" s="47" t="s">
        <v>56</v>
      </c>
      <c r="B700" s="47" t="s">
        <v>57</v>
      </c>
      <c r="C700" s="47" t="s">
        <v>2342</v>
      </c>
      <c r="D700" s="47" t="s">
        <v>2343</v>
      </c>
      <c r="E700" s="47" t="s">
        <v>63</v>
      </c>
      <c r="F700" s="47" t="s">
        <v>380</v>
      </c>
      <c r="G700" s="47"/>
      <c r="H700" s="47" t="s">
        <v>2344</v>
      </c>
      <c r="I700" s="48">
        <v>43868</v>
      </c>
      <c r="J700" s="47" t="s">
        <v>1632</v>
      </c>
    </row>
    <row r="701" spans="1:10" x14ac:dyDescent="0.3">
      <c r="A701" s="47" t="s">
        <v>14</v>
      </c>
      <c r="B701" s="47" t="s">
        <v>58</v>
      </c>
      <c r="C701" s="47" t="s">
        <v>2197</v>
      </c>
      <c r="D701" s="47" t="s">
        <v>2198</v>
      </c>
      <c r="E701" s="47" t="s">
        <v>92</v>
      </c>
      <c r="F701" s="47" t="s">
        <v>380</v>
      </c>
      <c r="G701" s="47"/>
      <c r="H701" s="47" t="s">
        <v>2199</v>
      </c>
      <c r="I701" s="48">
        <v>43868</v>
      </c>
      <c r="J701" s="47" t="s">
        <v>1632</v>
      </c>
    </row>
    <row r="702" spans="1:10" x14ac:dyDescent="0.3">
      <c r="A702" s="47" t="s">
        <v>56</v>
      </c>
      <c r="B702" s="47" t="s">
        <v>57</v>
      </c>
      <c r="C702" s="47" t="s">
        <v>2434</v>
      </c>
      <c r="D702" s="47" t="s">
        <v>2435</v>
      </c>
      <c r="E702" s="47" t="s">
        <v>63</v>
      </c>
      <c r="F702" s="47" t="s">
        <v>380</v>
      </c>
      <c r="G702" s="47"/>
      <c r="H702" s="47" t="s">
        <v>2436</v>
      </c>
      <c r="I702" s="48">
        <v>43868</v>
      </c>
      <c r="J702" s="47" t="s">
        <v>1632</v>
      </c>
    </row>
    <row r="703" spans="1:10" x14ac:dyDescent="0.3">
      <c r="A703" s="47" t="s">
        <v>2</v>
      </c>
      <c r="B703" s="47" t="s">
        <v>3</v>
      </c>
      <c r="C703" s="47" t="s">
        <v>1615</v>
      </c>
      <c r="D703" s="47" t="s">
        <v>1616</v>
      </c>
      <c r="E703" s="47" t="s">
        <v>4</v>
      </c>
      <c r="F703" s="47" t="s">
        <v>380</v>
      </c>
      <c r="G703" s="47"/>
      <c r="H703" s="47" t="s">
        <v>2254</v>
      </c>
      <c r="I703" s="48">
        <v>43868</v>
      </c>
      <c r="J703" s="47" t="s">
        <v>1632</v>
      </c>
    </row>
    <row r="704" spans="1:10" x14ac:dyDescent="0.3">
      <c r="A704" s="47" t="s">
        <v>56</v>
      </c>
      <c r="B704" s="47" t="s">
        <v>57</v>
      </c>
      <c r="C704" s="47" t="s">
        <v>2445</v>
      </c>
      <c r="D704" s="47" t="s">
        <v>2446</v>
      </c>
      <c r="E704" s="47" t="s">
        <v>63</v>
      </c>
      <c r="F704" s="47" t="s">
        <v>380</v>
      </c>
      <c r="G704" s="47"/>
      <c r="H704" s="47" t="s">
        <v>2447</v>
      </c>
      <c r="I704" s="48">
        <v>43868</v>
      </c>
      <c r="J704" s="47" t="s">
        <v>1632</v>
      </c>
    </row>
    <row r="705" spans="1:10" x14ac:dyDescent="0.3">
      <c r="A705" s="47" t="s">
        <v>56</v>
      </c>
      <c r="B705" s="47" t="s">
        <v>57</v>
      </c>
      <c r="C705" s="47" t="s">
        <v>2384</v>
      </c>
      <c r="D705" s="47" t="s">
        <v>2385</v>
      </c>
      <c r="E705" s="47" t="s">
        <v>63</v>
      </c>
      <c r="F705" s="47" t="s">
        <v>380</v>
      </c>
      <c r="G705" s="47"/>
      <c r="H705" s="47" t="s">
        <v>2386</v>
      </c>
      <c r="I705" s="48">
        <v>43868</v>
      </c>
      <c r="J705" s="47" t="s">
        <v>1632</v>
      </c>
    </row>
    <row r="706" spans="1:10" x14ac:dyDescent="0.3">
      <c r="A706" s="47" t="s">
        <v>56</v>
      </c>
      <c r="B706" s="47" t="s">
        <v>57</v>
      </c>
      <c r="C706" s="47" t="s">
        <v>2360</v>
      </c>
      <c r="D706" s="47" t="s">
        <v>2361</v>
      </c>
      <c r="E706" s="47" t="s">
        <v>63</v>
      </c>
      <c r="F706" s="47" t="s">
        <v>380</v>
      </c>
      <c r="G706" s="47"/>
      <c r="H706" s="47" t="s">
        <v>2362</v>
      </c>
      <c r="I706" s="48">
        <v>43868</v>
      </c>
      <c r="J706" s="47" t="s">
        <v>1632</v>
      </c>
    </row>
    <row r="707" spans="1:10" x14ac:dyDescent="0.3">
      <c r="A707" s="47" t="s">
        <v>56</v>
      </c>
      <c r="B707" s="47" t="s">
        <v>57</v>
      </c>
      <c r="C707" s="47" t="s">
        <v>1723</v>
      </c>
      <c r="D707" s="47" t="s">
        <v>1724</v>
      </c>
      <c r="E707" s="47" t="s">
        <v>63</v>
      </c>
      <c r="F707" s="47" t="s">
        <v>380</v>
      </c>
      <c r="G707" s="47"/>
      <c r="H707" s="47" t="s">
        <v>2320</v>
      </c>
      <c r="I707" s="48">
        <v>43868</v>
      </c>
      <c r="J707" s="47" t="s">
        <v>1632</v>
      </c>
    </row>
    <row r="708" spans="1:10" x14ac:dyDescent="0.3">
      <c r="A708" s="47" t="s">
        <v>14</v>
      </c>
      <c r="B708" s="47" t="s">
        <v>58</v>
      </c>
      <c r="C708" s="47" t="s">
        <v>2263</v>
      </c>
      <c r="D708" s="47" t="s">
        <v>116</v>
      </c>
      <c r="E708" s="47" t="s">
        <v>30</v>
      </c>
      <c r="F708" s="47" t="s">
        <v>380</v>
      </c>
      <c r="G708" s="47"/>
      <c r="H708" s="47" t="s">
        <v>2264</v>
      </c>
      <c r="I708" s="48">
        <v>43868</v>
      </c>
      <c r="J708" s="47" t="s">
        <v>1632</v>
      </c>
    </row>
    <row r="709" spans="1:10" x14ac:dyDescent="0.3">
      <c r="A709" s="47" t="s">
        <v>56</v>
      </c>
      <c r="B709" s="47" t="s">
        <v>57</v>
      </c>
      <c r="C709" s="47" t="s">
        <v>2396</v>
      </c>
      <c r="D709" s="47" t="s">
        <v>2397</v>
      </c>
      <c r="E709" s="47" t="s">
        <v>63</v>
      </c>
      <c r="F709" s="47" t="s">
        <v>380</v>
      </c>
      <c r="G709" s="47"/>
      <c r="H709" s="47" t="s">
        <v>2398</v>
      </c>
      <c r="I709" s="48">
        <v>43868</v>
      </c>
      <c r="J709" s="47" t="s">
        <v>1632</v>
      </c>
    </row>
    <row r="710" spans="1:10" x14ac:dyDescent="0.3">
      <c r="A710" s="47" t="s">
        <v>56</v>
      </c>
      <c r="B710" s="47" t="s">
        <v>57</v>
      </c>
      <c r="C710" s="47" t="s">
        <v>2428</v>
      </c>
      <c r="D710" s="47" t="s">
        <v>2429</v>
      </c>
      <c r="E710" s="47" t="s">
        <v>63</v>
      </c>
      <c r="F710" s="47" t="s">
        <v>380</v>
      </c>
      <c r="G710" s="47"/>
      <c r="H710" s="47" t="s">
        <v>2430</v>
      </c>
      <c r="I710" s="48">
        <v>43868</v>
      </c>
      <c r="J710" s="47" t="s">
        <v>1632</v>
      </c>
    </row>
    <row r="711" spans="1:10" x14ac:dyDescent="0.3">
      <c r="A711" s="47" t="s">
        <v>56</v>
      </c>
      <c r="B711" s="47" t="s">
        <v>57</v>
      </c>
      <c r="C711" s="47" t="s">
        <v>2431</v>
      </c>
      <c r="D711" s="47" t="s">
        <v>2432</v>
      </c>
      <c r="E711" s="47" t="s">
        <v>63</v>
      </c>
      <c r="F711" s="47" t="s">
        <v>380</v>
      </c>
      <c r="G711" s="47"/>
      <c r="H711" s="47" t="s">
        <v>2433</v>
      </c>
      <c r="I711" s="48">
        <v>43868</v>
      </c>
      <c r="J711" s="47" t="s">
        <v>1632</v>
      </c>
    </row>
    <row r="712" spans="1:10" x14ac:dyDescent="0.3">
      <c r="A712" s="47" t="s">
        <v>56</v>
      </c>
      <c r="B712" s="47" t="s">
        <v>57</v>
      </c>
      <c r="C712" s="47" t="s">
        <v>2333</v>
      </c>
      <c r="D712" s="47" t="s">
        <v>2334</v>
      </c>
      <c r="E712" s="47" t="s">
        <v>63</v>
      </c>
      <c r="F712" s="47" t="s">
        <v>380</v>
      </c>
      <c r="G712" s="47"/>
      <c r="H712" s="47" t="s">
        <v>2335</v>
      </c>
      <c r="I712" s="48">
        <v>43868</v>
      </c>
      <c r="J712" s="47" t="s">
        <v>1632</v>
      </c>
    </row>
    <row r="713" spans="1:10" x14ac:dyDescent="0.3">
      <c r="A713" s="47" t="s">
        <v>56</v>
      </c>
      <c r="B713" s="47" t="s">
        <v>57</v>
      </c>
      <c r="C713" s="47" t="s">
        <v>2336</v>
      </c>
      <c r="D713" s="47" t="s">
        <v>2337</v>
      </c>
      <c r="E713" s="47" t="s">
        <v>63</v>
      </c>
      <c r="F713" s="47" t="s">
        <v>380</v>
      </c>
      <c r="G713" s="47"/>
      <c r="H713" s="47" t="s">
        <v>2338</v>
      </c>
      <c r="I713" s="48">
        <v>43868</v>
      </c>
      <c r="J713" s="47" t="s">
        <v>1632</v>
      </c>
    </row>
    <row r="714" spans="1:10" x14ac:dyDescent="0.3">
      <c r="A714" s="47" t="s">
        <v>56</v>
      </c>
      <c r="B714" s="47" t="s">
        <v>57</v>
      </c>
      <c r="C714" s="47" t="s">
        <v>2330</v>
      </c>
      <c r="D714" s="47" t="s">
        <v>2331</v>
      </c>
      <c r="E714" s="47" t="s">
        <v>63</v>
      </c>
      <c r="F714" s="47" t="s">
        <v>380</v>
      </c>
      <c r="G714" s="47"/>
      <c r="H714" s="47" t="s">
        <v>2332</v>
      </c>
      <c r="I714" s="48">
        <v>43868</v>
      </c>
      <c r="J714" s="47" t="s">
        <v>1632</v>
      </c>
    </row>
    <row r="715" spans="1:10" x14ac:dyDescent="0.3">
      <c r="A715" s="47" t="s">
        <v>56</v>
      </c>
      <c r="B715" s="47" t="s">
        <v>57</v>
      </c>
      <c r="C715" s="47" t="s">
        <v>2357</v>
      </c>
      <c r="D715" s="47" t="s">
        <v>2358</v>
      </c>
      <c r="E715" s="47" t="s">
        <v>63</v>
      </c>
      <c r="F715" s="47" t="s">
        <v>380</v>
      </c>
      <c r="G715" s="47"/>
      <c r="H715" s="47" t="s">
        <v>2359</v>
      </c>
      <c r="I715" s="48">
        <v>43868</v>
      </c>
      <c r="J715" s="47" t="s">
        <v>1632</v>
      </c>
    </row>
    <row r="716" spans="1:10" x14ac:dyDescent="0.3">
      <c r="A716" s="47" t="s">
        <v>56</v>
      </c>
      <c r="B716" s="47" t="s">
        <v>57</v>
      </c>
      <c r="C716" s="47" t="s">
        <v>2305</v>
      </c>
      <c r="D716" s="47" t="s">
        <v>2306</v>
      </c>
      <c r="E716" s="47" t="s">
        <v>63</v>
      </c>
      <c r="F716" s="47" t="s">
        <v>380</v>
      </c>
      <c r="G716" s="47"/>
      <c r="H716" s="47" t="s">
        <v>2307</v>
      </c>
      <c r="I716" s="48">
        <v>43868</v>
      </c>
      <c r="J716" s="47" t="s">
        <v>1632</v>
      </c>
    </row>
    <row r="717" spans="1:10" x14ac:dyDescent="0.3">
      <c r="A717" s="47" t="s">
        <v>56</v>
      </c>
      <c r="B717" s="47" t="s">
        <v>57</v>
      </c>
      <c r="C717" s="47" t="s">
        <v>2425</v>
      </c>
      <c r="D717" s="47" t="s">
        <v>2426</v>
      </c>
      <c r="E717" s="47" t="s">
        <v>63</v>
      </c>
      <c r="F717" s="47" t="s">
        <v>380</v>
      </c>
      <c r="G717" s="47"/>
      <c r="H717" s="47" t="s">
        <v>2427</v>
      </c>
      <c r="I717" s="48">
        <v>43868</v>
      </c>
      <c r="J717" s="47" t="s">
        <v>1632</v>
      </c>
    </row>
    <row r="718" spans="1:10" x14ac:dyDescent="0.3">
      <c r="A718" s="47" t="s">
        <v>56</v>
      </c>
      <c r="B718" s="47" t="s">
        <v>57</v>
      </c>
      <c r="C718" s="47" t="s">
        <v>2317</v>
      </c>
      <c r="D718" s="47" t="s">
        <v>2318</v>
      </c>
      <c r="E718" s="47" t="s">
        <v>63</v>
      </c>
      <c r="F718" s="47" t="s">
        <v>380</v>
      </c>
      <c r="G718" s="47"/>
      <c r="H718" s="47" t="s">
        <v>2319</v>
      </c>
      <c r="I718" s="48">
        <v>43868</v>
      </c>
      <c r="J718" s="47" t="s">
        <v>1632</v>
      </c>
    </row>
    <row r="719" spans="1:10" x14ac:dyDescent="0.3">
      <c r="A719" s="47" t="s">
        <v>56</v>
      </c>
      <c r="B719" s="47" t="s">
        <v>57</v>
      </c>
      <c r="C719" s="47" t="s">
        <v>2291</v>
      </c>
      <c r="D719" s="47" t="s">
        <v>2292</v>
      </c>
      <c r="E719" s="47" t="s">
        <v>63</v>
      </c>
      <c r="F719" s="47" t="s">
        <v>380</v>
      </c>
      <c r="G719" s="47"/>
      <c r="H719" s="47" t="s">
        <v>2293</v>
      </c>
      <c r="I719" s="48">
        <v>43868</v>
      </c>
      <c r="J719" s="47" t="s">
        <v>1632</v>
      </c>
    </row>
    <row r="720" spans="1:10" x14ac:dyDescent="0.3">
      <c r="A720" s="47" t="s">
        <v>56</v>
      </c>
      <c r="B720" s="47" t="s">
        <v>57</v>
      </c>
      <c r="C720" s="47" t="s">
        <v>2298</v>
      </c>
      <c r="D720" s="47" t="s">
        <v>2299</v>
      </c>
      <c r="E720" s="47" t="s">
        <v>63</v>
      </c>
      <c r="F720" s="47" t="s">
        <v>380</v>
      </c>
      <c r="G720" s="47"/>
      <c r="H720" s="47" t="s">
        <v>2300</v>
      </c>
      <c r="I720" s="48">
        <v>43868</v>
      </c>
      <c r="J720" s="47" t="s">
        <v>1632</v>
      </c>
    </row>
    <row r="721" spans="1:10" x14ac:dyDescent="0.3">
      <c r="A721" s="47" t="s">
        <v>56</v>
      </c>
      <c r="B721" s="47" t="s">
        <v>57</v>
      </c>
      <c r="C721" s="47" t="s">
        <v>2437</v>
      </c>
      <c r="D721" s="47" t="s">
        <v>2438</v>
      </c>
      <c r="E721" s="47" t="s">
        <v>63</v>
      </c>
      <c r="F721" s="47" t="s">
        <v>380</v>
      </c>
      <c r="G721" s="47"/>
      <c r="H721" s="47" t="s">
        <v>2439</v>
      </c>
      <c r="I721" s="48">
        <v>43868</v>
      </c>
      <c r="J721" s="47" t="s">
        <v>1632</v>
      </c>
    </row>
    <row r="722" spans="1:10" x14ac:dyDescent="0.3">
      <c r="A722" s="47" t="s">
        <v>56</v>
      </c>
      <c r="B722" s="47" t="s">
        <v>57</v>
      </c>
      <c r="C722" s="47" t="s">
        <v>2372</v>
      </c>
      <c r="D722" s="47" t="s">
        <v>2373</v>
      </c>
      <c r="E722" s="47" t="s">
        <v>63</v>
      </c>
      <c r="F722" s="47" t="s">
        <v>380</v>
      </c>
      <c r="G722" s="47"/>
      <c r="H722" s="47" t="s">
        <v>2374</v>
      </c>
      <c r="I722" s="48">
        <v>43868</v>
      </c>
      <c r="J722" s="47" t="s">
        <v>1632</v>
      </c>
    </row>
    <row r="723" spans="1:10" x14ac:dyDescent="0.3">
      <c r="A723" s="47" t="s">
        <v>56</v>
      </c>
      <c r="B723" s="47" t="s">
        <v>57</v>
      </c>
      <c r="C723" s="47" t="s">
        <v>2366</v>
      </c>
      <c r="D723" s="47" t="s">
        <v>2367</v>
      </c>
      <c r="E723" s="47" t="s">
        <v>63</v>
      </c>
      <c r="F723" s="47" t="s">
        <v>380</v>
      </c>
      <c r="G723" s="47"/>
      <c r="H723" s="47" t="s">
        <v>2368</v>
      </c>
      <c r="I723" s="48">
        <v>43868</v>
      </c>
      <c r="J723" s="47" t="s">
        <v>1632</v>
      </c>
    </row>
    <row r="724" spans="1:10" x14ac:dyDescent="0.3">
      <c r="A724" s="47" t="s">
        <v>11</v>
      </c>
      <c r="B724" s="47" t="s">
        <v>12</v>
      </c>
      <c r="C724" s="47" t="s">
        <v>2212</v>
      </c>
      <c r="D724" s="47" t="s">
        <v>2213</v>
      </c>
      <c r="E724" s="47" t="s">
        <v>89</v>
      </c>
      <c r="F724" s="47" t="s">
        <v>380</v>
      </c>
      <c r="G724" s="47"/>
      <c r="H724" s="47" t="s">
        <v>2214</v>
      </c>
      <c r="I724" s="48">
        <v>43871</v>
      </c>
      <c r="J724" s="47" t="s">
        <v>1632</v>
      </c>
    </row>
    <row r="725" spans="1:10" x14ac:dyDescent="0.3">
      <c r="A725" s="47" t="s">
        <v>56</v>
      </c>
      <c r="B725" s="47" t="s">
        <v>57</v>
      </c>
      <c r="C725" s="47" t="s">
        <v>2181</v>
      </c>
      <c r="D725" s="47" t="s">
        <v>465</v>
      </c>
      <c r="E725" s="47" t="s">
        <v>16</v>
      </c>
      <c r="F725" s="47" t="s">
        <v>380</v>
      </c>
      <c r="G725" s="47"/>
      <c r="H725" s="47" t="s">
        <v>2182</v>
      </c>
      <c r="I725" s="48">
        <v>43872</v>
      </c>
      <c r="J725" s="47" t="s">
        <v>1632</v>
      </c>
    </row>
    <row r="726" spans="1:10" x14ac:dyDescent="0.3">
      <c r="A726" s="47" t="s">
        <v>15</v>
      </c>
      <c r="B726" s="47" t="s">
        <v>59</v>
      </c>
      <c r="C726" s="47" t="s">
        <v>2258</v>
      </c>
      <c r="D726" s="47" t="s">
        <v>2259</v>
      </c>
      <c r="E726" s="47" t="s">
        <v>17</v>
      </c>
      <c r="F726" s="47" t="s">
        <v>382</v>
      </c>
      <c r="G726" s="47"/>
      <c r="H726" s="47" t="s">
        <v>2260</v>
      </c>
      <c r="I726" s="48">
        <v>43872</v>
      </c>
      <c r="J726" s="47" t="s">
        <v>1632</v>
      </c>
    </row>
    <row r="727" spans="1:10" x14ac:dyDescent="0.3">
      <c r="A727" s="47" t="s">
        <v>15</v>
      </c>
      <c r="B727" s="47" t="s">
        <v>59</v>
      </c>
      <c r="C727" s="47" t="s">
        <v>2221</v>
      </c>
      <c r="D727" s="47" t="s">
        <v>2222</v>
      </c>
      <c r="E727" s="47" t="s">
        <v>17</v>
      </c>
      <c r="F727" s="47" t="s">
        <v>380</v>
      </c>
      <c r="G727" s="47"/>
      <c r="H727" s="47" t="s">
        <v>2223</v>
      </c>
      <c r="I727" s="48">
        <v>43872</v>
      </c>
      <c r="J727" s="47" t="s">
        <v>1632</v>
      </c>
    </row>
    <row r="728" spans="1:10" x14ac:dyDescent="0.3">
      <c r="A728" s="47" t="s">
        <v>5</v>
      </c>
      <c r="B728" s="47" t="s">
        <v>6</v>
      </c>
      <c r="C728" s="47" t="s">
        <v>2126</v>
      </c>
      <c r="D728" s="47" t="s">
        <v>2127</v>
      </c>
      <c r="E728" s="47" t="s">
        <v>132</v>
      </c>
      <c r="F728" s="47" t="s">
        <v>380</v>
      </c>
      <c r="G728" s="47"/>
      <c r="H728" s="47" t="s">
        <v>2128</v>
      </c>
      <c r="I728" s="48">
        <v>43872</v>
      </c>
      <c r="J728" s="47" t="s">
        <v>1632</v>
      </c>
    </row>
    <row r="729" spans="1:10" x14ac:dyDescent="0.3">
      <c r="A729" s="47" t="s">
        <v>5</v>
      </c>
      <c r="B729" s="47" t="s">
        <v>6</v>
      </c>
      <c r="C729" s="47" t="s">
        <v>2154</v>
      </c>
      <c r="D729" s="47" t="s">
        <v>2155</v>
      </c>
      <c r="E729" s="47" t="s">
        <v>28</v>
      </c>
      <c r="F729" s="47" t="s">
        <v>380</v>
      </c>
      <c r="G729" s="47"/>
      <c r="H729" s="47" t="s">
        <v>2156</v>
      </c>
      <c r="I729" s="48">
        <v>43872</v>
      </c>
      <c r="J729" s="47" t="s">
        <v>1632</v>
      </c>
    </row>
    <row r="730" spans="1:10" x14ac:dyDescent="0.3">
      <c r="A730" s="47" t="s">
        <v>15</v>
      </c>
      <c r="B730" s="47" t="s">
        <v>59</v>
      </c>
      <c r="C730" s="47" t="s">
        <v>2190</v>
      </c>
      <c r="D730" s="47" t="s">
        <v>2191</v>
      </c>
      <c r="E730" s="47" t="s">
        <v>26</v>
      </c>
      <c r="F730" s="47" t="s">
        <v>380</v>
      </c>
      <c r="G730" s="47"/>
      <c r="H730" s="47" t="s">
        <v>2192</v>
      </c>
      <c r="I730" s="48">
        <v>43872</v>
      </c>
      <c r="J730" s="47" t="s">
        <v>1632</v>
      </c>
    </row>
    <row r="731" spans="1:10" x14ac:dyDescent="0.3">
      <c r="A731" s="47" t="s">
        <v>15</v>
      </c>
      <c r="B731" s="47" t="s">
        <v>59</v>
      </c>
      <c r="C731" s="47" t="s">
        <v>2215</v>
      </c>
      <c r="D731" s="47" t="s">
        <v>2191</v>
      </c>
      <c r="E731" s="47" t="s">
        <v>26</v>
      </c>
      <c r="F731" s="47" t="s">
        <v>380</v>
      </c>
      <c r="G731" s="47"/>
      <c r="H731" s="47" t="s">
        <v>2216</v>
      </c>
      <c r="I731" s="48">
        <v>43872</v>
      </c>
      <c r="J731" s="47" t="s">
        <v>1632</v>
      </c>
    </row>
    <row r="732" spans="1:10" x14ac:dyDescent="0.3">
      <c r="A732" s="47" t="s">
        <v>2</v>
      </c>
      <c r="B732" s="47" t="s">
        <v>3</v>
      </c>
      <c r="C732" s="47" t="s">
        <v>2236</v>
      </c>
      <c r="D732" s="47" t="s">
        <v>2191</v>
      </c>
      <c r="E732" s="47" t="s">
        <v>4</v>
      </c>
      <c r="F732" s="47" t="s">
        <v>380</v>
      </c>
      <c r="G732" s="47"/>
      <c r="H732" s="47" t="s">
        <v>2237</v>
      </c>
      <c r="I732" s="48">
        <v>43872</v>
      </c>
      <c r="J732" s="47" t="s">
        <v>1632</v>
      </c>
    </row>
    <row r="733" spans="1:10" x14ac:dyDescent="0.3">
      <c r="A733" s="47" t="s">
        <v>14</v>
      </c>
      <c r="B733" s="47" t="s">
        <v>58</v>
      </c>
      <c r="C733" s="47" t="s">
        <v>2228</v>
      </c>
      <c r="D733" s="47" t="s">
        <v>2229</v>
      </c>
      <c r="E733" s="47" t="s">
        <v>87</v>
      </c>
      <c r="F733" s="47" t="s">
        <v>380</v>
      </c>
      <c r="G733" s="47"/>
      <c r="H733" s="47" t="s">
        <v>2230</v>
      </c>
      <c r="I733" s="48">
        <v>43873</v>
      </c>
      <c r="J733" s="47" t="s">
        <v>1632</v>
      </c>
    </row>
    <row r="734" spans="1:10" x14ac:dyDescent="0.3">
      <c r="A734" s="47" t="s">
        <v>8</v>
      </c>
      <c r="B734" s="47" t="s">
        <v>9</v>
      </c>
      <c r="C734" s="47" t="s">
        <v>2278</v>
      </c>
      <c r="D734" s="47" t="s">
        <v>2279</v>
      </c>
      <c r="E734" s="47" t="s">
        <v>20</v>
      </c>
      <c r="F734" s="47" t="s">
        <v>380</v>
      </c>
      <c r="G734" s="47"/>
      <c r="H734" s="47" t="s">
        <v>2280</v>
      </c>
      <c r="I734" s="48">
        <v>43874</v>
      </c>
      <c r="J734" s="47" t="s">
        <v>1632</v>
      </c>
    </row>
    <row r="735" spans="1:10" x14ac:dyDescent="0.3">
      <c r="A735" s="47" t="s">
        <v>15</v>
      </c>
      <c r="B735" s="47" t="s">
        <v>59</v>
      </c>
      <c r="C735" s="47" t="s">
        <v>2200</v>
      </c>
      <c r="D735" s="47" t="s">
        <v>2201</v>
      </c>
      <c r="E735" s="47" t="s">
        <v>16</v>
      </c>
      <c r="F735" s="47" t="s">
        <v>380</v>
      </c>
      <c r="G735" s="47"/>
      <c r="H735" s="47" t="s">
        <v>2202</v>
      </c>
      <c r="I735" s="48">
        <v>43874</v>
      </c>
      <c r="J735" s="47" t="s">
        <v>1632</v>
      </c>
    </row>
    <row r="736" spans="1:10" x14ac:dyDescent="0.3">
      <c r="A736" s="47" t="s">
        <v>8</v>
      </c>
      <c r="B736" s="47" t="s">
        <v>9</v>
      </c>
      <c r="C736" s="47" t="s">
        <v>2285</v>
      </c>
      <c r="D736" s="47" t="s">
        <v>2286</v>
      </c>
      <c r="E736" s="47" t="s">
        <v>10</v>
      </c>
      <c r="F736" s="47" t="s">
        <v>380</v>
      </c>
      <c r="G736" s="47"/>
      <c r="H736" s="47" t="s">
        <v>2287</v>
      </c>
      <c r="I736" s="48">
        <v>43874</v>
      </c>
      <c r="J736" s="47" t="s">
        <v>1632</v>
      </c>
    </row>
    <row r="737" spans="1:10" x14ac:dyDescent="0.3">
      <c r="A737" s="47" t="s">
        <v>14</v>
      </c>
      <c r="B737" s="47" t="s">
        <v>58</v>
      </c>
      <c r="C737" s="47" t="s">
        <v>2169</v>
      </c>
      <c r="D737" s="47" t="s">
        <v>2170</v>
      </c>
      <c r="E737" s="47" t="s">
        <v>87</v>
      </c>
      <c r="F737" s="47" t="s">
        <v>380</v>
      </c>
      <c r="G737" s="47"/>
      <c r="H737" s="47" t="s">
        <v>2171</v>
      </c>
      <c r="I737" s="48">
        <v>43874</v>
      </c>
      <c r="J737" s="47" t="s">
        <v>1632</v>
      </c>
    </row>
    <row r="738" spans="1:10" x14ac:dyDescent="0.3">
      <c r="A738" s="47" t="s">
        <v>14</v>
      </c>
      <c r="B738" s="47" t="s">
        <v>58</v>
      </c>
      <c r="C738" s="47" t="s">
        <v>2157</v>
      </c>
      <c r="D738" s="47" t="s">
        <v>2158</v>
      </c>
      <c r="E738" s="47" t="s">
        <v>90</v>
      </c>
      <c r="F738" s="47" t="s">
        <v>380</v>
      </c>
      <c r="G738" s="47"/>
      <c r="H738" s="47" t="s">
        <v>2159</v>
      </c>
      <c r="I738" s="48">
        <v>43874</v>
      </c>
      <c r="J738" s="47" t="s">
        <v>1632</v>
      </c>
    </row>
    <row r="739" spans="1:10" x14ac:dyDescent="0.3">
      <c r="A739" s="47" t="s">
        <v>56</v>
      </c>
      <c r="B739" s="47" t="s">
        <v>57</v>
      </c>
      <c r="C739" s="47" t="s">
        <v>2224</v>
      </c>
      <c r="D739" s="47" t="s">
        <v>2225</v>
      </c>
      <c r="E739" s="47" t="s">
        <v>17</v>
      </c>
      <c r="F739" s="47" t="s">
        <v>380</v>
      </c>
      <c r="G739" s="47"/>
      <c r="H739" s="47" t="s">
        <v>2226</v>
      </c>
      <c r="I739" s="48">
        <v>43874</v>
      </c>
      <c r="J739" s="47" t="s">
        <v>1632</v>
      </c>
    </row>
    <row r="740" spans="1:10" x14ac:dyDescent="0.3">
      <c r="A740" s="47" t="s">
        <v>15</v>
      </c>
      <c r="B740" s="47" t="s">
        <v>59</v>
      </c>
      <c r="C740" s="47" t="s">
        <v>2265</v>
      </c>
      <c r="D740" s="47" t="s">
        <v>2266</v>
      </c>
      <c r="E740" s="47" t="s">
        <v>16</v>
      </c>
      <c r="F740" s="47" t="s">
        <v>380</v>
      </c>
      <c r="G740" s="47"/>
      <c r="H740" s="47" t="s">
        <v>2267</v>
      </c>
      <c r="I740" s="48">
        <v>43874</v>
      </c>
      <c r="J740" s="47" t="s">
        <v>1632</v>
      </c>
    </row>
    <row r="741" spans="1:10" x14ac:dyDescent="0.3">
      <c r="A741" s="47" t="s">
        <v>56</v>
      </c>
      <c r="B741" s="47" t="s">
        <v>57</v>
      </c>
      <c r="C741" s="47" t="s">
        <v>2417</v>
      </c>
      <c r="D741" s="47" t="s">
        <v>2418</v>
      </c>
      <c r="E741" s="47" t="s">
        <v>63</v>
      </c>
      <c r="F741" s="47" t="s">
        <v>380</v>
      </c>
      <c r="G741" s="47"/>
      <c r="H741" s="47" t="s">
        <v>2419</v>
      </c>
      <c r="I741" s="48">
        <v>43875</v>
      </c>
      <c r="J741" s="47" t="s">
        <v>1632</v>
      </c>
    </row>
    <row r="742" spans="1:10" x14ac:dyDescent="0.3">
      <c r="A742" s="47" t="s">
        <v>56</v>
      </c>
      <c r="B742" s="47" t="s">
        <v>57</v>
      </c>
      <c r="C742" s="47" t="s">
        <v>2402</v>
      </c>
      <c r="D742" s="47" t="s">
        <v>2403</v>
      </c>
      <c r="E742" s="47" t="s">
        <v>63</v>
      </c>
      <c r="F742" s="47" t="s">
        <v>380</v>
      </c>
      <c r="G742" s="47"/>
      <c r="H742" s="47" t="s">
        <v>2404</v>
      </c>
      <c r="I742" s="48">
        <v>43875</v>
      </c>
      <c r="J742" s="47" t="s">
        <v>1632</v>
      </c>
    </row>
    <row r="743" spans="1:10" x14ac:dyDescent="0.3">
      <c r="A743" s="47" t="s">
        <v>56</v>
      </c>
      <c r="B743" s="47" t="s">
        <v>57</v>
      </c>
      <c r="C743" s="47" t="s">
        <v>2339</v>
      </c>
      <c r="D743" s="47" t="s">
        <v>2340</v>
      </c>
      <c r="E743" s="47" t="s">
        <v>63</v>
      </c>
      <c r="F743" s="47" t="s">
        <v>380</v>
      </c>
      <c r="G743" s="47"/>
      <c r="H743" s="47" t="s">
        <v>2341</v>
      </c>
      <c r="I743" s="48">
        <v>43875</v>
      </c>
      <c r="J743" s="47" t="s">
        <v>1632</v>
      </c>
    </row>
    <row r="744" spans="1:10" x14ac:dyDescent="0.3">
      <c r="A744" s="47" t="s">
        <v>56</v>
      </c>
      <c r="B744" s="47" t="s">
        <v>57</v>
      </c>
      <c r="C744" s="47" t="s">
        <v>2405</v>
      </c>
      <c r="D744" s="47" t="s">
        <v>2406</v>
      </c>
      <c r="E744" s="47" t="s">
        <v>63</v>
      </c>
      <c r="F744" s="47" t="s">
        <v>380</v>
      </c>
      <c r="G744" s="47"/>
      <c r="H744" s="47" t="s">
        <v>2407</v>
      </c>
      <c r="I744" s="48">
        <v>43875</v>
      </c>
      <c r="J744" s="47" t="s">
        <v>1632</v>
      </c>
    </row>
    <row r="745" spans="1:10" x14ac:dyDescent="0.3">
      <c r="A745" s="47" t="s">
        <v>56</v>
      </c>
      <c r="B745" s="47" t="s">
        <v>57</v>
      </c>
      <c r="C745" s="47" t="s">
        <v>2393</v>
      </c>
      <c r="D745" s="47" t="s">
        <v>2394</v>
      </c>
      <c r="E745" s="47" t="s">
        <v>63</v>
      </c>
      <c r="F745" s="47" t="s">
        <v>380</v>
      </c>
      <c r="G745" s="47"/>
      <c r="H745" s="47" t="s">
        <v>2395</v>
      </c>
      <c r="I745" s="48">
        <v>43875</v>
      </c>
      <c r="J745" s="47" t="s">
        <v>1632</v>
      </c>
    </row>
    <row r="746" spans="1:10" x14ac:dyDescent="0.3">
      <c r="A746" s="47" t="s">
        <v>56</v>
      </c>
      <c r="B746" s="47" t="s">
        <v>57</v>
      </c>
      <c r="C746" s="47" t="s">
        <v>2375</v>
      </c>
      <c r="D746" s="47" t="s">
        <v>2376</v>
      </c>
      <c r="E746" s="47" t="s">
        <v>63</v>
      </c>
      <c r="F746" s="47" t="s">
        <v>380</v>
      </c>
      <c r="G746" s="47"/>
      <c r="H746" s="47" t="s">
        <v>2377</v>
      </c>
      <c r="I746" s="48">
        <v>43875</v>
      </c>
      <c r="J746" s="47" t="s">
        <v>1632</v>
      </c>
    </row>
    <row r="747" spans="1:10" x14ac:dyDescent="0.3">
      <c r="A747" s="47" t="s">
        <v>56</v>
      </c>
      <c r="B747" s="47" t="s">
        <v>57</v>
      </c>
      <c r="C747" s="47" t="s">
        <v>2399</v>
      </c>
      <c r="D747" s="47" t="s">
        <v>2400</v>
      </c>
      <c r="E747" s="47" t="s">
        <v>63</v>
      </c>
      <c r="F747" s="47" t="s">
        <v>380</v>
      </c>
      <c r="G747" s="47"/>
      <c r="H747" s="47" t="s">
        <v>2401</v>
      </c>
      <c r="I747" s="48">
        <v>43875</v>
      </c>
      <c r="J747" s="47" t="s">
        <v>1632</v>
      </c>
    </row>
    <row r="748" spans="1:10" x14ac:dyDescent="0.3">
      <c r="A748" s="47" t="s">
        <v>11</v>
      </c>
      <c r="B748" s="47" t="s">
        <v>12</v>
      </c>
      <c r="C748" s="47" t="s">
        <v>2123</v>
      </c>
      <c r="D748" s="47" t="s">
        <v>2124</v>
      </c>
      <c r="E748" s="47" t="s">
        <v>88</v>
      </c>
      <c r="F748" s="47" t="s">
        <v>380</v>
      </c>
      <c r="G748" s="47"/>
      <c r="H748" s="47" t="s">
        <v>2125</v>
      </c>
      <c r="I748" s="48">
        <v>43875</v>
      </c>
      <c r="J748" s="47" t="s">
        <v>1632</v>
      </c>
    </row>
    <row r="749" spans="1:10" x14ac:dyDescent="0.3">
      <c r="A749" s="47" t="s">
        <v>56</v>
      </c>
      <c r="B749" s="47" t="s">
        <v>57</v>
      </c>
      <c r="C749" s="47" t="s">
        <v>2381</v>
      </c>
      <c r="D749" s="47" t="s">
        <v>2382</v>
      </c>
      <c r="E749" s="47" t="s">
        <v>63</v>
      </c>
      <c r="F749" s="47" t="s">
        <v>380</v>
      </c>
      <c r="G749" s="47"/>
      <c r="H749" s="47" t="s">
        <v>2383</v>
      </c>
      <c r="I749" s="48">
        <v>43875</v>
      </c>
      <c r="J749" s="47" t="s">
        <v>1632</v>
      </c>
    </row>
    <row r="750" spans="1:10" x14ac:dyDescent="0.3">
      <c r="A750" s="47" t="s">
        <v>56</v>
      </c>
      <c r="B750" s="47" t="s">
        <v>57</v>
      </c>
      <c r="C750" s="47" t="s">
        <v>2440</v>
      </c>
      <c r="D750" s="47" t="s">
        <v>3537</v>
      </c>
      <c r="E750" s="47" t="s">
        <v>63</v>
      </c>
      <c r="F750" s="47" t="s">
        <v>380</v>
      </c>
      <c r="G750" s="47"/>
      <c r="H750" s="47" t="s">
        <v>2441</v>
      </c>
      <c r="I750" s="48">
        <v>43875</v>
      </c>
      <c r="J750" s="47" t="s">
        <v>1632</v>
      </c>
    </row>
    <row r="751" spans="1:10" x14ac:dyDescent="0.3">
      <c r="A751" s="47" t="s">
        <v>56</v>
      </c>
      <c r="B751" s="47" t="s">
        <v>57</v>
      </c>
      <c r="C751" s="47" t="s">
        <v>2442</v>
      </c>
      <c r="D751" s="47" t="s">
        <v>2443</v>
      </c>
      <c r="E751" s="47" t="s">
        <v>63</v>
      </c>
      <c r="F751" s="47" t="s">
        <v>380</v>
      </c>
      <c r="G751" s="47"/>
      <c r="H751" s="47" t="s">
        <v>2444</v>
      </c>
      <c r="I751" s="48">
        <v>43875</v>
      </c>
      <c r="J751" s="47" t="s">
        <v>1632</v>
      </c>
    </row>
    <row r="752" spans="1:10" x14ac:dyDescent="0.3">
      <c r="A752" s="47" t="s">
        <v>56</v>
      </c>
      <c r="B752" s="47" t="s">
        <v>57</v>
      </c>
      <c r="C752" s="47" t="s">
        <v>2301</v>
      </c>
      <c r="D752" s="47" t="s">
        <v>2302</v>
      </c>
      <c r="E752" s="47" t="s">
        <v>63</v>
      </c>
      <c r="F752" s="47" t="s">
        <v>380</v>
      </c>
      <c r="G752" s="47"/>
      <c r="H752" s="47" t="s">
        <v>2303</v>
      </c>
      <c r="I752" s="48">
        <v>43875</v>
      </c>
      <c r="J752" s="47" t="s">
        <v>1632</v>
      </c>
    </row>
    <row r="753" spans="1:10" x14ac:dyDescent="0.3">
      <c r="A753" s="47" t="s">
        <v>56</v>
      </c>
      <c r="B753" s="47" t="s">
        <v>57</v>
      </c>
      <c r="C753" s="47" t="s">
        <v>2420</v>
      </c>
      <c r="D753" s="47" t="s">
        <v>2421</v>
      </c>
      <c r="E753" s="47" t="s">
        <v>63</v>
      </c>
      <c r="F753" s="47" t="s">
        <v>380</v>
      </c>
      <c r="G753" s="47"/>
      <c r="H753" s="47" t="s">
        <v>2422</v>
      </c>
      <c r="I753" s="48">
        <v>43875</v>
      </c>
      <c r="J753" s="47" t="s">
        <v>1632</v>
      </c>
    </row>
    <row r="754" spans="1:10" x14ac:dyDescent="0.3">
      <c r="A754" s="47" t="s">
        <v>56</v>
      </c>
      <c r="B754" s="47" t="s">
        <v>57</v>
      </c>
      <c r="C754" s="47" t="s">
        <v>2288</v>
      </c>
      <c r="D754" s="47" t="s">
        <v>2289</v>
      </c>
      <c r="E754" s="47" t="s">
        <v>63</v>
      </c>
      <c r="F754" s="47" t="s">
        <v>380</v>
      </c>
      <c r="G754" s="47"/>
      <c r="H754" s="47" t="s">
        <v>2290</v>
      </c>
      <c r="I754" s="48">
        <v>43875</v>
      </c>
      <c r="J754" s="47" t="s">
        <v>1632</v>
      </c>
    </row>
    <row r="755" spans="1:10" ht="28.8" x14ac:dyDescent="0.3">
      <c r="A755" s="47" t="s">
        <v>56</v>
      </c>
      <c r="B755" s="47" t="s">
        <v>57</v>
      </c>
      <c r="C755" s="47" t="s">
        <v>2378</v>
      </c>
      <c r="D755" s="47" t="s">
        <v>2379</v>
      </c>
      <c r="E755" s="47" t="s">
        <v>63</v>
      </c>
      <c r="F755" s="47" t="s">
        <v>380</v>
      </c>
      <c r="G755" s="47"/>
      <c r="H755" s="47" t="s">
        <v>2380</v>
      </c>
      <c r="I755" s="48">
        <v>43875</v>
      </c>
      <c r="J755" s="47" t="s">
        <v>1632</v>
      </c>
    </row>
    <row r="756" spans="1:10" x14ac:dyDescent="0.3">
      <c r="A756" s="47" t="s">
        <v>56</v>
      </c>
      <c r="B756" s="47" t="s">
        <v>57</v>
      </c>
      <c r="C756" s="47" t="s">
        <v>2314</v>
      </c>
      <c r="D756" s="47" t="s">
        <v>2315</v>
      </c>
      <c r="E756" s="47" t="s">
        <v>63</v>
      </c>
      <c r="F756" s="47" t="s">
        <v>380</v>
      </c>
      <c r="G756" s="47"/>
      <c r="H756" s="47" t="s">
        <v>2316</v>
      </c>
      <c r="I756" s="48">
        <v>43875</v>
      </c>
      <c r="J756" s="47" t="s">
        <v>1632</v>
      </c>
    </row>
    <row r="757" spans="1:10" x14ac:dyDescent="0.3">
      <c r="A757" s="47" t="s">
        <v>56</v>
      </c>
      <c r="B757" s="47" t="s">
        <v>57</v>
      </c>
      <c r="C757" s="47" t="s">
        <v>1468</v>
      </c>
      <c r="D757" s="47" t="s">
        <v>1469</v>
      </c>
      <c r="E757" s="47" t="s">
        <v>63</v>
      </c>
      <c r="F757" s="47" t="s">
        <v>380</v>
      </c>
      <c r="G757" s="47"/>
      <c r="H757" s="47" t="s">
        <v>2304</v>
      </c>
      <c r="I757" s="48">
        <v>43875</v>
      </c>
      <c r="J757" s="47" t="s">
        <v>1632</v>
      </c>
    </row>
    <row r="758" spans="1:10" x14ac:dyDescent="0.3">
      <c r="A758" s="47" t="s">
        <v>56</v>
      </c>
      <c r="B758" s="47" t="s">
        <v>57</v>
      </c>
      <c r="C758" s="47" t="s">
        <v>2408</v>
      </c>
      <c r="D758" s="47" t="s">
        <v>2409</v>
      </c>
      <c r="E758" s="47" t="s">
        <v>63</v>
      </c>
      <c r="F758" s="47" t="s">
        <v>380</v>
      </c>
      <c r="G758" s="47"/>
      <c r="H758" s="47" t="s">
        <v>2410</v>
      </c>
      <c r="I758" s="48">
        <v>43875</v>
      </c>
      <c r="J758" s="47" t="s">
        <v>1632</v>
      </c>
    </row>
    <row r="759" spans="1:10" x14ac:dyDescent="0.3">
      <c r="A759" s="47" t="s">
        <v>56</v>
      </c>
      <c r="B759" s="47" t="s">
        <v>57</v>
      </c>
      <c r="C759" s="47" t="s">
        <v>2369</v>
      </c>
      <c r="D759" s="47" t="s">
        <v>2370</v>
      </c>
      <c r="E759" s="47" t="s">
        <v>63</v>
      </c>
      <c r="F759" s="47" t="s">
        <v>380</v>
      </c>
      <c r="G759" s="47"/>
      <c r="H759" s="47" t="s">
        <v>2371</v>
      </c>
      <c r="I759" s="48">
        <v>43875</v>
      </c>
      <c r="J759" s="47" t="s">
        <v>1632</v>
      </c>
    </row>
    <row r="760" spans="1:10" x14ac:dyDescent="0.3">
      <c r="A760" s="47" t="s">
        <v>15</v>
      </c>
      <c r="B760" s="47" t="s">
        <v>59</v>
      </c>
      <c r="C760" s="47" t="s">
        <v>2255</v>
      </c>
      <c r="D760" s="47" t="s">
        <v>2256</v>
      </c>
      <c r="E760" s="47" t="s">
        <v>95</v>
      </c>
      <c r="F760" s="47" t="s">
        <v>380</v>
      </c>
      <c r="G760" s="47"/>
      <c r="H760" s="47" t="s">
        <v>2257</v>
      </c>
      <c r="I760" s="48">
        <v>43879</v>
      </c>
      <c r="J760" s="47" t="s">
        <v>1632</v>
      </c>
    </row>
    <row r="761" spans="1:10" x14ac:dyDescent="0.3">
      <c r="A761" s="47" t="s">
        <v>8</v>
      </c>
      <c r="B761" s="47" t="s">
        <v>9</v>
      </c>
      <c r="C761" s="47" t="s">
        <v>2281</v>
      </c>
      <c r="D761" s="47" t="s">
        <v>2282</v>
      </c>
      <c r="E761" s="47" t="s">
        <v>10</v>
      </c>
      <c r="F761" s="47" t="s">
        <v>380</v>
      </c>
      <c r="G761" s="47"/>
      <c r="H761" s="47" t="s">
        <v>2283</v>
      </c>
      <c r="I761" s="48">
        <v>43879</v>
      </c>
      <c r="J761" s="47" t="s">
        <v>1632</v>
      </c>
    </row>
    <row r="762" spans="1:10" x14ac:dyDescent="0.3">
      <c r="A762" s="47" t="s">
        <v>56</v>
      </c>
      <c r="B762" s="47" t="s">
        <v>57</v>
      </c>
      <c r="C762" s="47" t="s">
        <v>2354</v>
      </c>
      <c r="D762" s="47" t="s">
        <v>2355</v>
      </c>
      <c r="E762" s="47" t="s">
        <v>63</v>
      </c>
      <c r="F762" s="47" t="s">
        <v>380</v>
      </c>
      <c r="G762" s="47"/>
      <c r="H762" s="47" t="s">
        <v>2356</v>
      </c>
      <c r="I762" s="48">
        <v>43879</v>
      </c>
      <c r="J762" s="47" t="s">
        <v>1632</v>
      </c>
    </row>
    <row r="763" spans="1:10" x14ac:dyDescent="0.3">
      <c r="A763" s="47" t="s">
        <v>14</v>
      </c>
      <c r="B763" s="47" t="s">
        <v>58</v>
      </c>
      <c r="C763" s="47" t="s">
        <v>2203</v>
      </c>
      <c r="D763" s="47" t="s">
        <v>2204</v>
      </c>
      <c r="E763" s="47" t="s">
        <v>92</v>
      </c>
      <c r="F763" s="47" t="s">
        <v>380</v>
      </c>
      <c r="G763" s="47"/>
      <c r="H763" s="47" t="s">
        <v>2205</v>
      </c>
      <c r="I763" s="48">
        <v>43880</v>
      </c>
      <c r="J763" s="47" t="s">
        <v>1632</v>
      </c>
    </row>
    <row r="764" spans="1:10" x14ac:dyDescent="0.3">
      <c r="A764" s="47" t="s">
        <v>14</v>
      </c>
      <c r="B764" s="47" t="s">
        <v>58</v>
      </c>
      <c r="C764" s="47" t="s">
        <v>2117</v>
      </c>
      <c r="D764" s="47" t="s">
        <v>2118</v>
      </c>
      <c r="E764" s="47" t="s">
        <v>87</v>
      </c>
      <c r="F764" s="47" t="s">
        <v>380</v>
      </c>
      <c r="G764" s="47"/>
      <c r="H764" s="47" t="s">
        <v>2119</v>
      </c>
      <c r="I764" s="48">
        <v>43880</v>
      </c>
      <c r="J764" s="47" t="s">
        <v>1632</v>
      </c>
    </row>
    <row r="765" spans="1:10" x14ac:dyDescent="0.3">
      <c r="A765" s="47" t="s">
        <v>14</v>
      </c>
      <c r="B765" s="47" t="s">
        <v>58</v>
      </c>
      <c r="C765" s="47" t="s">
        <v>2166</v>
      </c>
      <c r="D765" s="47" t="s">
        <v>2167</v>
      </c>
      <c r="E765" s="47" t="s">
        <v>87</v>
      </c>
      <c r="F765" s="47" t="s">
        <v>380</v>
      </c>
      <c r="G765" s="47"/>
      <c r="H765" s="47" t="s">
        <v>2168</v>
      </c>
      <c r="I765" s="48">
        <v>43880</v>
      </c>
      <c r="J765" s="47" t="s">
        <v>1632</v>
      </c>
    </row>
    <row r="766" spans="1:10" x14ac:dyDescent="0.3">
      <c r="A766" s="47" t="s">
        <v>14</v>
      </c>
      <c r="B766" s="47" t="s">
        <v>58</v>
      </c>
      <c r="C766" s="47" t="s">
        <v>2139</v>
      </c>
      <c r="D766" s="47" t="s">
        <v>2140</v>
      </c>
      <c r="E766" s="47" t="s">
        <v>115</v>
      </c>
      <c r="F766" s="47" t="s">
        <v>380</v>
      </c>
      <c r="G766" s="47"/>
      <c r="H766" s="47" t="s">
        <v>2141</v>
      </c>
      <c r="I766" s="48">
        <v>43881</v>
      </c>
      <c r="J766" s="47" t="s">
        <v>1632</v>
      </c>
    </row>
    <row r="767" spans="1:10" x14ac:dyDescent="0.3">
      <c r="A767" s="47" t="s">
        <v>18</v>
      </c>
      <c r="B767" s="47" t="s">
        <v>60</v>
      </c>
      <c r="C767" s="47" t="s">
        <v>2175</v>
      </c>
      <c r="D767" s="47" t="s">
        <v>2176</v>
      </c>
      <c r="E767" s="47" t="s">
        <v>23</v>
      </c>
      <c r="F767" s="47" t="s">
        <v>380</v>
      </c>
      <c r="G767" s="47"/>
      <c r="H767" s="47" t="s">
        <v>2177</v>
      </c>
      <c r="I767" s="48">
        <v>43881</v>
      </c>
      <c r="J767" s="47" t="s">
        <v>1632</v>
      </c>
    </row>
    <row r="768" spans="1:10" x14ac:dyDescent="0.3">
      <c r="A768" s="47" t="s">
        <v>14</v>
      </c>
      <c r="B768" s="47" t="s">
        <v>58</v>
      </c>
      <c r="C768" s="47" t="s">
        <v>2172</v>
      </c>
      <c r="D768" s="47" t="s">
        <v>2173</v>
      </c>
      <c r="E768" s="47" t="s">
        <v>86</v>
      </c>
      <c r="F768" s="47" t="s">
        <v>380</v>
      </c>
      <c r="G768" s="47"/>
      <c r="H768" s="47" t="s">
        <v>2174</v>
      </c>
      <c r="I768" s="48">
        <v>43881</v>
      </c>
      <c r="J768" s="47" t="s">
        <v>1632</v>
      </c>
    </row>
    <row r="769" spans="1:10" x14ac:dyDescent="0.3">
      <c r="A769" s="47" t="s">
        <v>2</v>
      </c>
      <c r="B769" s="47" t="s">
        <v>3</v>
      </c>
      <c r="C769" s="47" t="s">
        <v>2183</v>
      </c>
      <c r="D769" s="47" t="s">
        <v>2173</v>
      </c>
      <c r="E769" s="47" t="s">
        <v>35</v>
      </c>
      <c r="F769" s="47" t="s">
        <v>380</v>
      </c>
      <c r="G769" s="47"/>
      <c r="H769" s="47" t="s">
        <v>2184</v>
      </c>
      <c r="I769" s="48">
        <v>43881</v>
      </c>
      <c r="J769" s="47" t="s">
        <v>1632</v>
      </c>
    </row>
    <row r="770" spans="1:10" x14ac:dyDescent="0.3">
      <c r="A770" s="47" t="s">
        <v>14</v>
      </c>
      <c r="B770" s="47" t="s">
        <v>58</v>
      </c>
      <c r="C770" s="47" t="s">
        <v>2142</v>
      </c>
      <c r="D770" s="47" t="s">
        <v>2143</v>
      </c>
      <c r="E770" s="47" t="s">
        <v>115</v>
      </c>
      <c r="F770" s="47" t="s">
        <v>382</v>
      </c>
      <c r="G770" s="47"/>
      <c r="H770" s="47" t="s">
        <v>2144</v>
      </c>
      <c r="I770" s="48">
        <v>43881</v>
      </c>
      <c r="J770" s="47" t="s">
        <v>1632</v>
      </c>
    </row>
    <row r="771" spans="1:10" x14ac:dyDescent="0.3">
      <c r="A771" s="47" t="s">
        <v>56</v>
      </c>
      <c r="B771" s="47" t="s">
        <v>57</v>
      </c>
      <c r="C771" s="47" t="s">
        <v>2209</v>
      </c>
      <c r="D771" s="47" t="s">
        <v>2210</v>
      </c>
      <c r="E771" s="47" t="s">
        <v>87</v>
      </c>
      <c r="F771" s="47" t="s">
        <v>382</v>
      </c>
      <c r="G771" s="49">
        <v>43038</v>
      </c>
      <c r="H771" s="47" t="s">
        <v>2211</v>
      </c>
      <c r="I771" s="48">
        <v>43881</v>
      </c>
      <c r="J771" s="47" t="s">
        <v>1632</v>
      </c>
    </row>
    <row r="772" spans="1:10" x14ac:dyDescent="0.3">
      <c r="A772" s="47" t="s">
        <v>56</v>
      </c>
      <c r="B772" s="47" t="s">
        <v>57</v>
      </c>
      <c r="C772" s="47" t="s">
        <v>2411</v>
      </c>
      <c r="D772" s="47" t="s">
        <v>2412</v>
      </c>
      <c r="E772" s="47" t="s">
        <v>63</v>
      </c>
      <c r="F772" s="47" t="s">
        <v>380</v>
      </c>
      <c r="G772" s="47"/>
      <c r="H772" s="47" t="s">
        <v>2413</v>
      </c>
      <c r="I772" s="48">
        <v>43882</v>
      </c>
      <c r="J772" s="47" t="s">
        <v>1632</v>
      </c>
    </row>
    <row r="773" spans="1:10" x14ac:dyDescent="0.3">
      <c r="A773" s="47" t="s">
        <v>8</v>
      </c>
      <c r="B773" s="47" t="s">
        <v>9</v>
      </c>
      <c r="C773" s="47" t="s">
        <v>2738</v>
      </c>
      <c r="D773" s="47" t="s">
        <v>2739</v>
      </c>
      <c r="E773" s="47" t="s">
        <v>108</v>
      </c>
      <c r="F773" s="47" t="s">
        <v>382</v>
      </c>
      <c r="G773" s="49">
        <v>43553</v>
      </c>
      <c r="H773" s="47" t="s">
        <v>2740</v>
      </c>
      <c r="I773" s="48">
        <v>43882</v>
      </c>
      <c r="J773" s="47" t="s">
        <v>1632</v>
      </c>
    </row>
    <row r="774" spans="1:10" x14ac:dyDescent="0.3">
      <c r="A774" s="47" t="s">
        <v>2</v>
      </c>
      <c r="B774" s="47" t="s">
        <v>3</v>
      </c>
      <c r="C774" s="47" t="s">
        <v>2148</v>
      </c>
      <c r="D774" s="47" t="s">
        <v>2149</v>
      </c>
      <c r="E774" s="47" t="s">
        <v>4</v>
      </c>
      <c r="F774" s="47" t="s">
        <v>380</v>
      </c>
      <c r="G774" s="47"/>
      <c r="H774" s="47" t="s">
        <v>2150</v>
      </c>
      <c r="I774" s="48">
        <v>43882</v>
      </c>
      <c r="J774" s="47" t="s">
        <v>1632</v>
      </c>
    </row>
    <row r="775" spans="1:10" x14ac:dyDescent="0.3">
      <c r="A775" s="47" t="s">
        <v>56</v>
      </c>
      <c r="B775" s="47" t="s">
        <v>57</v>
      </c>
      <c r="C775" s="47" t="s">
        <v>2324</v>
      </c>
      <c r="D775" s="47" t="s">
        <v>2325</v>
      </c>
      <c r="E775" s="47" t="s">
        <v>63</v>
      </c>
      <c r="F775" s="47" t="s">
        <v>380</v>
      </c>
      <c r="G775" s="47"/>
      <c r="H775" s="47" t="s">
        <v>2326</v>
      </c>
      <c r="I775" s="48">
        <v>43882</v>
      </c>
      <c r="J775" s="47" t="s">
        <v>1632</v>
      </c>
    </row>
    <row r="776" spans="1:10" x14ac:dyDescent="0.3">
      <c r="A776" s="47" t="s">
        <v>56</v>
      </c>
      <c r="B776" s="47" t="s">
        <v>57</v>
      </c>
      <c r="C776" s="47" t="s">
        <v>2363</v>
      </c>
      <c r="D776" s="47" t="s">
        <v>2364</v>
      </c>
      <c r="E776" s="47" t="s">
        <v>63</v>
      </c>
      <c r="F776" s="47" t="s">
        <v>380</v>
      </c>
      <c r="G776" s="47"/>
      <c r="H776" s="47" t="s">
        <v>2365</v>
      </c>
      <c r="I776" s="48">
        <v>43882</v>
      </c>
      <c r="J776" s="47" t="s">
        <v>1632</v>
      </c>
    </row>
    <row r="777" spans="1:10" x14ac:dyDescent="0.3">
      <c r="A777" s="47" t="s">
        <v>56</v>
      </c>
      <c r="B777" s="47" t="s">
        <v>57</v>
      </c>
      <c r="C777" s="47" t="s">
        <v>2390</v>
      </c>
      <c r="D777" s="47" t="s">
        <v>2391</v>
      </c>
      <c r="E777" s="47" t="s">
        <v>63</v>
      </c>
      <c r="F777" s="47" t="s">
        <v>380</v>
      </c>
      <c r="G777" s="47"/>
      <c r="H777" s="47" t="s">
        <v>2392</v>
      </c>
      <c r="I777" s="48">
        <v>43882</v>
      </c>
      <c r="J777" s="47" t="s">
        <v>1632</v>
      </c>
    </row>
    <row r="778" spans="1:10" x14ac:dyDescent="0.3">
      <c r="A778" s="47" t="s">
        <v>56</v>
      </c>
      <c r="B778" s="47" t="s">
        <v>57</v>
      </c>
      <c r="C778" s="47" t="s">
        <v>1453</v>
      </c>
      <c r="D778" s="47" t="s">
        <v>1454</v>
      </c>
      <c r="E778" s="47" t="s">
        <v>63</v>
      </c>
      <c r="F778" s="47" t="s">
        <v>380</v>
      </c>
      <c r="G778" s="47"/>
      <c r="H778" s="47" t="s">
        <v>2294</v>
      </c>
      <c r="I778" s="48">
        <v>43882</v>
      </c>
      <c r="J778" s="47" t="s">
        <v>1632</v>
      </c>
    </row>
    <row r="779" spans="1:10" x14ac:dyDescent="0.3">
      <c r="A779" s="47" t="s">
        <v>56</v>
      </c>
      <c r="B779" s="47" t="s">
        <v>57</v>
      </c>
      <c r="C779" s="47" t="s">
        <v>2348</v>
      </c>
      <c r="D779" s="47" t="s">
        <v>2349</v>
      </c>
      <c r="E779" s="47" t="s">
        <v>63</v>
      </c>
      <c r="F779" s="47" t="s">
        <v>380</v>
      </c>
      <c r="G779" s="47"/>
      <c r="H779" s="47" t="s">
        <v>2350</v>
      </c>
      <c r="I779" s="48">
        <v>43882</v>
      </c>
      <c r="J779" s="47" t="s">
        <v>1632</v>
      </c>
    </row>
    <row r="780" spans="1:10" x14ac:dyDescent="0.3">
      <c r="A780" s="47" t="s">
        <v>56</v>
      </c>
      <c r="B780" s="47" t="s">
        <v>57</v>
      </c>
      <c r="C780" s="47" t="s">
        <v>2308</v>
      </c>
      <c r="D780" s="47" t="s">
        <v>2309</v>
      </c>
      <c r="E780" s="47" t="s">
        <v>63</v>
      </c>
      <c r="F780" s="47" t="s">
        <v>380</v>
      </c>
      <c r="G780" s="47"/>
      <c r="H780" s="47" t="s">
        <v>2310</v>
      </c>
      <c r="I780" s="48">
        <v>43882</v>
      </c>
      <c r="J780" s="47" t="s">
        <v>1632</v>
      </c>
    </row>
    <row r="781" spans="1:10" x14ac:dyDescent="0.3">
      <c r="A781" s="47" t="s">
        <v>56</v>
      </c>
      <c r="B781" s="47" t="s">
        <v>57</v>
      </c>
      <c r="C781" s="47" t="s">
        <v>2295</v>
      </c>
      <c r="D781" s="47" t="s">
        <v>2296</v>
      </c>
      <c r="E781" s="47" t="s">
        <v>63</v>
      </c>
      <c r="F781" s="47" t="s">
        <v>380</v>
      </c>
      <c r="G781" s="47"/>
      <c r="H781" s="47" t="s">
        <v>2297</v>
      </c>
      <c r="I781" s="48">
        <v>43882</v>
      </c>
      <c r="J781" s="47" t="s">
        <v>1632</v>
      </c>
    </row>
    <row r="782" spans="1:10" x14ac:dyDescent="0.3">
      <c r="A782" s="47" t="s">
        <v>56</v>
      </c>
      <c r="B782" s="47" t="s">
        <v>57</v>
      </c>
      <c r="C782" s="47" t="s">
        <v>2311</v>
      </c>
      <c r="D782" s="47" t="s">
        <v>2312</v>
      </c>
      <c r="E782" s="47" t="s">
        <v>63</v>
      </c>
      <c r="F782" s="47" t="s">
        <v>380</v>
      </c>
      <c r="G782" s="47"/>
      <c r="H782" s="47" t="s">
        <v>2313</v>
      </c>
      <c r="I782" s="48">
        <v>43882</v>
      </c>
      <c r="J782" s="47" t="s">
        <v>1632</v>
      </c>
    </row>
    <row r="783" spans="1:10" x14ac:dyDescent="0.3">
      <c r="A783" s="47" t="s">
        <v>15</v>
      </c>
      <c r="B783" s="47" t="s">
        <v>59</v>
      </c>
      <c r="C783" s="47" t="s">
        <v>2731</v>
      </c>
      <c r="D783" s="47" t="s">
        <v>2732</v>
      </c>
      <c r="E783" s="47" t="s">
        <v>16</v>
      </c>
      <c r="F783" s="47" t="s">
        <v>380</v>
      </c>
      <c r="G783" s="47"/>
      <c r="H783" s="47" t="s">
        <v>2733</v>
      </c>
      <c r="I783" s="48">
        <v>43885</v>
      </c>
      <c r="J783" s="47" t="s">
        <v>1632</v>
      </c>
    </row>
    <row r="784" spans="1:10" x14ac:dyDescent="0.3">
      <c r="A784" s="47" t="s">
        <v>5</v>
      </c>
      <c r="B784" s="47" t="s">
        <v>6</v>
      </c>
      <c r="C784" s="47" t="s">
        <v>2238</v>
      </c>
      <c r="D784" s="47" t="s">
        <v>2239</v>
      </c>
      <c r="E784" s="47" t="s">
        <v>132</v>
      </c>
      <c r="F784" s="47" t="s">
        <v>380</v>
      </c>
      <c r="G784" s="47"/>
      <c r="H784" s="47" t="s">
        <v>2240</v>
      </c>
      <c r="I784" s="48">
        <v>43885</v>
      </c>
      <c r="J784" s="47" t="s">
        <v>1632</v>
      </c>
    </row>
    <row r="785" spans="1:10" x14ac:dyDescent="0.3">
      <c r="A785" s="47" t="s">
        <v>11</v>
      </c>
      <c r="B785" s="47" t="s">
        <v>12</v>
      </c>
      <c r="C785" s="47" t="s">
        <v>2672</v>
      </c>
      <c r="D785" s="47" t="s">
        <v>2673</v>
      </c>
      <c r="E785" s="47" t="s">
        <v>24</v>
      </c>
      <c r="F785" s="47" t="s">
        <v>380</v>
      </c>
      <c r="G785" s="47"/>
      <c r="H785" s="47" t="s">
        <v>2674</v>
      </c>
      <c r="I785" s="48">
        <v>43885</v>
      </c>
      <c r="J785" s="47" t="s">
        <v>1632</v>
      </c>
    </row>
    <row r="786" spans="1:10" x14ac:dyDescent="0.3">
      <c r="A786" s="47" t="s">
        <v>5</v>
      </c>
      <c r="B786" s="47" t="s">
        <v>6</v>
      </c>
      <c r="C786" s="47" t="s">
        <v>2218</v>
      </c>
      <c r="D786" s="47" t="s">
        <v>2219</v>
      </c>
      <c r="E786" s="47" t="s">
        <v>25</v>
      </c>
      <c r="F786" s="47" t="s">
        <v>380</v>
      </c>
      <c r="G786" s="47"/>
      <c r="H786" s="47" t="s">
        <v>2220</v>
      </c>
      <c r="I786" s="48">
        <v>43885</v>
      </c>
      <c r="J786" s="47" t="s">
        <v>1632</v>
      </c>
    </row>
    <row r="787" spans="1:10" x14ac:dyDescent="0.3">
      <c r="A787" s="47" t="s">
        <v>8</v>
      </c>
      <c r="B787" s="47" t="s">
        <v>9</v>
      </c>
      <c r="C787" s="47" t="s">
        <v>2545</v>
      </c>
      <c r="D787" s="47" t="s">
        <v>2546</v>
      </c>
      <c r="E787" s="47" t="s">
        <v>21</v>
      </c>
      <c r="F787" s="47" t="s">
        <v>380</v>
      </c>
      <c r="G787" s="47"/>
      <c r="H787" s="47" t="s">
        <v>2547</v>
      </c>
      <c r="I787" s="48">
        <v>43885</v>
      </c>
      <c r="J787" s="47" t="s">
        <v>1632</v>
      </c>
    </row>
    <row r="788" spans="1:10" x14ac:dyDescent="0.3">
      <c r="A788" s="47" t="s">
        <v>5</v>
      </c>
      <c r="B788" s="47" t="s">
        <v>6</v>
      </c>
      <c r="C788" s="47" t="s">
        <v>2206</v>
      </c>
      <c r="D788" s="47" t="s">
        <v>2207</v>
      </c>
      <c r="E788" s="47" t="s">
        <v>25</v>
      </c>
      <c r="F788" s="47" t="s">
        <v>380</v>
      </c>
      <c r="G788" s="47"/>
      <c r="H788" s="47" t="s">
        <v>2208</v>
      </c>
      <c r="I788" s="48">
        <v>43885</v>
      </c>
      <c r="J788" s="47" t="s">
        <v>1632</v>
      </c>
    </row>
    <row r="789" spans="1:10" x14ac:dyDescent="0.3">
      <c r="A789" s="47" t="s">
        <v>14</v>
      </c>
      <c r="B789" s="47" t="s">
        <v>58</v>
      </c>
      <c r="C789" s="47" t="s">
        <v>2448</v>
      </c>
      <c r="D789" s="47" t="s">
        <v>2449</v>
      </c>
      <c r="E789" s="47" t="s">
        <v>90</v>
      </c>
      <c r="F789" s="47" t="s">
        <v>382</v>
      </c>
      <c r="G789" s="49">
        <v>42378</v>
      </c>
      <c r="H789" s="47" t="s">
        <v>1429</v>
      </c>
      <c r="I789" s="48">
        <v>43886</v>
      </c>
      <c r="J789" s="47" t="s">
        <v>1632</v>
      </c>
    </row>
    <row r="790" spans="1:10" x14ac:dyDescent="0.3">
      <c r="A790" s="47" t="s">
        <v>56</v>
      </c>
      <c r="B790" s="47" t="s">
        <v>57</v>
      </c>
      <c r="C790" s="47" t="s">
        <v>2251</v>
      </c>
      <c r="D790" s="47" t="s">
        <v>2252</v>
      </c>
      <c r="E790" s="47" t="s">
        <v>87</v>
      </c>
      <c r="F790" s="47" t="s">
        <v>382</v>
      </c>
      <c r="G790" s="49">
        <v>43629</v>
      </c>
      <c r="H790" s="47" t="s">
        <v>2253</v>
      </c>
      <c r="I790" s="48">
        <v>43886</v>
      </c>
      <c r="J790" s="47" t="s">
        <v>1632</v>
      </c>
    </row>
    <row r="791" spans="1:10" x14ac:dyDescent="0.3">
      <c r="A791" s="47" t="s">
        <v>5</v>
      </c>
      <c r="B791" s="47" t="s">
        <v>6</v>
      </c>
      <c r="C791" s="47" t="s">
        <v>2245</v>
      </c>
      <c r="D791" s="47" t="s">
        <v>2246</v>
      </c>
      <c r="E791" s="47" t="s">
        <v>25</v>
      </c>
      <c r="F791" s="47" t="s">
        <v>380</v>
      </c>
      <c r="G791" s="47"/>
      <c r="H791" s="47" t="s">
        <v>2247</v>
      </c>
      <c r="I791" s="48">
        <v>43886</v>
      </c>
      <c r="J791" s="47" t="s">
        <v>1632</v>
      </c>
    </row>
    <row r="792" spans="1:10" x14ac:dyDescent="0.3">
      <c r="A792" s="47" t="s">
        <v>14</v>
      </c>
      <c r="B792" s="47" t="s">
        <v>58</v>
      </c>
      <c r="C792" s="47" t="s">
        <v>2270</v>
      </c>
      <c r="D792" s="47" t="s">
        <v>2271</v>
      </c>
      <c r="E792" s="47" t="s">
        <v>92</v>
      </c>
      <c r="F792" s="47" t="s">
        <v>380</v>
      </c>
      <c r="G792" s="47"/>
      <c r="H792" s="47" t="s">
        <v>2272</v>
      </c>
      <c r="I792" s="48">
        <v>43887</v>
      </c>
      <c r="J792" s="47" t="s">
        <v>1632</v>
      </c>
    </row>
    <row r="793" spans="1:10" x14ac:dyDescent="0.3">
      <c r="A793" s="47" t="s">
        <v>14</v>
      </c>
      <c r="B793" s="47" t="s">
        <v>58</v>
      </c>
      <c r="C793" s="47" t="s">
        <v>2194</v>
      </c>
      <c r="D793" s="47" t="s">
        <v>2195</v>
      </c>
      <c r="E793" s="47" t="s">
        <v>92</v>
      </c>
      <c r="F793" s="47" t="s">
        <v>380</v>
      </c>
      <c r="G793" s="47"/>
      <c r="H793" s="47" t="s">
        <v>2196</v>
      </c>
      <c r="I793" s="48">
        <v>43887</v>
      </c>
      <c r="J793" s="47" t="s">
        <v>1632</v>
      </c>
    </row>
    <row r="794" spans="1:10" x14ac:dyDescent="0.3">
      <c r="A794" s="47" t="s">
        <v>56</v>
      </c>
      <c r="B794" s="47" t="s">
        <v>57</v>
      </c>
      <c r="C794" s="47" t="s">
        <v>2234</v>
      </c>
      <c r="D794" s="47" t="s">
        <v>402</v>
      </c>
      <c r="E794" s="47" t="s">
        <v>23</v>
      </c>
      <c r="F794" s="47" t="s">
        <v>380</v>
      </c>
      <c r="G794" s="47"/>
      <c r="H794" s="47" t="s">
        <v>2235</v>
      </c>
      <c r="I794" s="48">
        <v>43888</v>
      </c>
      <c r="J794" s="47" t="s">
        <v>1632</v>
      </c>
    </row>
    <row r="795" spans="1:10" x14ac:dyDescent="0.3">
      <c r="A795" s="47" t="s">
        <v>18</v>
      </c>
      <c r="B795" s="47" t="s">
        <v>60</v>
      </c>
      <c r="C795" s="47" t="s">
        <v>2620</v>
      </c>
      <c r="D795" s="47" t="s">
        <v>2621</v>
      </c>
      <c r="E795" s="47" t="s">
        <v>23</v>
      </c>
      <c r="F795" s="47" t="s">
        <v>380</v>
      </c>
      <c r="G795" s="47"/>
      <c r="H795" s="47" t="s">
        <v>2622</v>
      </c>
      <c r="I795" s="48">
        <v>43888</v>
      </c>
      <c r="J795" s="47" t="s">
        <v>1632</v>
      </c>
    </row>
    <row r="796" spans="1:10" x14ac:dyDescent="0.3">
      <c r="A796" s="47" t="s">
        <v>5</v>
      </c>
      <c r="B796" s="47" t="s">
        <v>6</v>
      </c>
      <c r="C796" s="47" t="s">
        <v>2638</v>
      </c>
      <c r="D796" s="47" t="s">
        <v>2639</v>
      </c>
      <c r="E796" s="47" t="s">
        <v>25</v>
      </c>
      <c r="F796" s="47" t="s">
        <v>380</v>
      </c>
      <c r="G796" s="47"/>
      <c r="H796" s="47" t="s">
        <v>2640</v>
      </c>
      <c r="I796" s="48">
        <v>43888</v>
      </c>
      <c r="J796" s="47" t="s">
        <v>1632</v>
      </c>
    </row>
    <row r="797" spans="1:10" x14ac:dyDescent="0.3">
      <c r="A797" s="47" t="s">
        <v>56</v>
      </c>
      <c r="B797" s="47" t="s">
        <v>57</v>
      </c>
      <c r="C797" s="47" t="s">
        <v>2762</v>
      </c>
      <c r="D797" s="47" t="s">
        <v>2763</v>
      </c>
      <c r="E797" s="47" t="s">
        <v>63</v>
      </c>
      <c r="F797" s="47" t="s">
        <v>380</v>
      </c>
      <c r="G797" s="47"/>
      <c r="H797" s="47" t="s">
        <v>2764</v>
      </c>
      <c r="I797" s="48">
        <v>43889</v>
      </c>
      <c r="J797" s="47" t="s">
        <v>1632</v>
      </c>
    </row>
    <row r="798" spans="1:10" x14ac:dyDescent="0.3">
      <c r="A798" s="47" t="s">
        <v>56</v>
      </c>
      <c r="B798" s="47" t="s">
        <v>57</v>
      </c>
      <c r="C798" s="47" t="s">
        <v>2771</v>
      </c>
      <c r="D798" s="47" t="s">
        <v>2772</v>
      </c>
      <c r="E798" s="47" t="s">
        <v>63</v>
      </c>
      <c r="F798" s="47" t="s">
        <v>380</v>
      </c>
      <c r="G798" s="47"/>
      <c r="H798" s="47" t="s">
        <v>2773</v>
      </c>
      <c r="I798" s="48">
        <v>43889</v>
      </c>
      <c r="J798" s="47" t="s">
        <v>1632</v>
      </c>
    </row>
    <row r="799" spans="1:10" x14ac:dyDescent="0.3">
      <c r="A799" s="47" t="s">
        <v>56</v>
      </c>
      <c r="B799" s="47" t="s">
        <v>57</v>
      </c>
      <c r="C799" s="47" t="s">
        <v>2744</v>
      </c>
      <c r="D799" s="47" t="s">
        <v>2745</v>
      </c>
      <c r="E799" s="47" t="s">
        <v>63</v>
      </c>
      <c r="F799" s="47" t="s">
        <v>380</v>
      </c>
      <c r="G799" s="47"/>
      <c r="H799" s="47" t="s">
        <v>2746</v>
      </c>
      <c r="I799" s="48">
        <v>43889</v>
      </c>
      <c r="J799" s="47" t="s">
        <v>1632</v>
      </c>
    </row>
    <row r="800" spans="1:10" x14ac:dyDescent="0.3">
      <c r="A800" s="47" t="s">
        <v>56</v>
      </c>
      <c r="B800" s="47" t="s">
        <v>57</v>
      </c>
      <c r="C800" s="47" t="s">
        <v>2351</v>
      </c>
      <c r="D800" s="47" t="s">
        <v>2352</v>
      </c>
      <c r="E800" s="47" t="s">
        <v>63</v>
      </c>
      <c r="F800" s="47" t="s">
        <v>380</v>
      </c>
      <c r="G800" s="47"/>
      <c r="H800" s="47" t="s">
        <v>2353</v>
      </c>
      <c r="I800" s="48">
        <v>43889</v>
      </c>
      <c r="J800" s="47" t="s">
        <v>1632</v>
      </c>
    </row>
    <row r="801" spans="1:10" x14ac:dyDescent="0.3">
      <c r="A801" s="47" t="s">
        <v>5</v>
      </c>
      <c r="B801" s="47" t="s">
        <v>6</v>
      </c>
      <c r="C801" s="47" t="s">
        <v>2551</v>
      </c>
      <c r="D801" s="47" t="s">
        <v>2552</v>
      </c>
      <c r="E801" s="47" t="s">
        <v>25</v>
      </c>
      <c r="F801" s="47" t="s">
        <v>380</v>
      </c>
      <c r="G801" s="47"/>
      <c r="H801" s="47" t="s">
        <v>2553</v>
      </c>
      <c r="I801" s="48">
        <v>43892</v>
      </c>
      <c r="J801" s="47" t="s">
        <v>1632</v>
      </c>
    </row>
    <row r="802" spans="1:10" x14ac:dyDescent="0.3">
      <c r="A802" s="47" t="s">
        <v>18</v>
      </c>
      <c r="B802" s="47" t="s">
        <v>60</v>
      </c>
      <c r="C802" s="47" t="s">
        <v>2684</v>
      </c>
      <c r="D802" s="47" t="s">
        <v>2685</v>
      </c>
      <c r="E802" s="47" t="s">
        <v>19</v>
      </c>
      <c r="F802" s="47" t="s">
        <v>380</v>
      </c>
      <c r="G802" s="47"/>
      <c r="H802" s="47" t="s">
        <v>2686</v>
      </c>
      <c r="I802" s="48">
        <v>43892</v>
      </c>
      <c r="J802" s="47" t="s">
        <v>1632</v>
      </c>
    </row>
    <row r="803" spans="1:10" x14ac:dyDescent="0.3">
      <c r="A803" s="47" t="s">
        <v>18</v>
      </c>
      <c r="B803" s="47" t="s">
        <v>60</v>
      </c>
      <c r="C803" s="47" t="s">
        <v>2521</v>
      </c>
      <c r="D803" s="47" t="s">
        <v>2522</v>
      </c>
      <c r="E803" s="47" t="s">
        <v>29</v>
      </c>
      <c r="F803" s="47" t="s">
        <v>382</v>
      </c>
      <c r="G803" s="49">
        <v>43644</v>
      </c>
      <c r="H803" s="47" t="s">
        <v>2523</v>
      </c>
      <c r="I803" s="48">
        <v>43893</v>
      </c>
      <c r="J803" s="47" t="s">
        <v>1632</v>
      </c>
    </row>
    <row r="804" spans="1:10" x14ac:dyDescent="0.3">
      <c r="A804" s="47" t="s">
        <v>56</v>
      </c>
      <c r="B804" s="47" t="s">
        <v>57</v>
      </c>
      <c r="C804" s="47" t="s">
        <v>2635</v>
      </c>
      <c r="D804" s="47" t="s">
        <v>2636</v>
      </c>
      <c r="E804" s="47" t="s">
        <v>4</v>
      </c>
      <c r="F804" s="47" t="s">
        <v>380</v>
      </c>
      <c r="G804" s="47"/>
      <c r="H804" s="47" t="s">
        <v>2637</v>
      </c>
      <c r="I804" s="48">
        <v>43893</v>
      </c>
      <c r="J804" s="47" t="s">
        <v>1632</v>
      </c>
    </row>
    <row r="805" spans="1:10" x14ac:dyDescent="0.3">
      <c r="A805" s="47" t="s">
        <v>5</v>
      </c>
      <c r="B805" s="47" t="s">
        <v>6</v>
      </c>
      <c r="C805" s="47" t="s">
        <v>1826</v>
      </c>
      <c r="D805" s="47" t="s">
        <v>1827</v>
      </c>
      <c r="E805" s="47" t="s">
        <v>1828</v>
      </c>
      <c r="F805" s="47" t="s">
        <v>380</v>
      </c>
      <c r="G805" s="47"/>
      <c r="H805" s="47" t="s">
        <v>2494</v>
      </c>
      <c r="I805" s="48">
        <v>43893</v>
      </c>
      <c r="J805" s="47" t="s">
        <v>1632</v>
      </c>
    </row>
    <row r="806" spans="1:10" x14ac:dyDescent="0.3">
      <c r="A806" s="47" t="s">
        <v>18</v>
      </c>
      <c r="B806" s="47" t="s">
        <v>60</v>
      </c>
      <c r="C806" s="47" t="s">
        <v>2524</v>
      </c>
      <c r="D806" s="47" t="s">
        <v>2525</v>
      </c>
      <c r="E806" s="47" t="s">
        <v>29</v>
      </c>
      <c r="F806" s="47" t="s">
        <v>380</v>
      </c>
      <c r="G806" s="47"/>
      <c r="H806" s="47" t="s">
        <v>2526</v>
      </c>
      <c r="I806" s="48">
        <v>43893</v>
      </c>
      <c r="J806" s="47" t="s">
        <v>1632</v>
      </c>
    </row>
    <row r="807" spans="1:10" x14ac:dyDescent="0.3">
      <c r="A807" s="47" t="s">
        <v>5</v>
      </c>
      <c r="B807" s="47" t="s">
        <v>6</v>
      </c>
      <c r="C807" s="47" t="s">
        <v>2590</v>
      </c>
      <c r="D807" s="47" t="s">
        <v>2591</v>
      </c>
      <c r="E807" s="47" t="s">
        <v>25</v>
      </c>
      <c r="F807" s="47" t="s">
        <v>380</v>
      </c>
      <c r="G807" s="47"/>
      <c r="H807" s="47" t="s">
        <v>2592</v>
      </c>
      <c r="I807" s="48">
        <v>43893</v>
      </c>
      <c r="J807" s="47" t="s">
        <v>1632</v>
      </c>
    </row>
    <row r="808" spans="1:10" x14ac:dyDescent="0.3">
      <c r="A808" s="47" t="s">
        <v>18</v>
      </c>
      <c r="B808" s="47" t="s">
        <v>60</v>
      </c>
      <c r="C808" s="47" t="s">
        <v>2527</v>
      </c>
      <c r="D808" s="47" t="s">
        <v>2528</v>
      </c>
      <c r="E808" s="47" t="s">
        <v>29</v>
      </c>
      <c r="F808" s="47" t="s">
        <v>380</v>
      </c>
      <c r="G808" s="47"/>
      <c r="H808" s="47" t="s">
        <v>2529</v>
      </c>
      <c r="I808" s="48">
        <v>43893</v>
      </c>
      <c r="J808" s="47" t="s">
        <v>1632</v>
      </c>
    </row>
    <row r="809" spans="1:10" x14ac:dyDescent="0.3">
      <c r="A809" s="47" t="s">
        <v>15</v>
      </c>
      <c r="B809" s="47" t="s">
        <v>59</v>
      </c>
      <c r="C809" s="47" t="s">
        <v>2687</v>
      </c>
      <c r="D809" s="47" t="s">
        <v>2688</v>
      </c>
      <c r="E809" s="47" t="s">
        <v>16</v>
      </c>
      <c r="F809" s="47" t="s">
        <v>380</v>
      </c>
      <c r="G809" s="47"/>
      <c r="H809" s="47" t="s">
        <v>2689</v>
      </c>
      <c r="I809" s="48">
        <v>43894</v>
      </c>
      <c r="J809" s="47" t="s">
        <v>1632</v>
      </c>
    </row>
    <row r="810" spans="1:10" x14ac:dyDescent="0.3">
      <c r="A810" s="47" t="s">
        <v>8</v>
      </c>
      <c r="B810" s="47" t="s">
        <v>9</v>
      </c>
      <c r="C810" s="47" t="s">
        <v>2490</v>
      </c>
      <c r="D810" s="47" t="s">
        <v>2491</v>
      </c>
      <c r="E810" s="47" t="s">
        <v>85</v>
      </c>
      <c r="F810" s="47" t="s">
        <v>380</v>
      </c>
      <c r="G810" s="47"/>
      <c r="H810" s="47" t="s">
        <v>2492</v>
      </c>
      <c r="I810" s="48">
        <v>43894</v>
      </c>
      <c r="J810" s="47" t="s">
        <v>1632</v>
      </c>
    </row>
    <row r="811" spans="1:10" x14ac:dyDescent="0.3">
      <c r="A811" s="47" t="s">
        <v>8</v>
      </c>
      <c r="B811" s="47" t="s">
        <v>9</v>
      </c>
      <c r="C811" s="47" t="s">
        <v>2596</v>
      </c>
      <c r="D811" s="47" t="s">
        <v>2597</v>
      </c>
      <c r="E811" s="47" t="s">
        <v>21</v>
      </c>
      <c r="F811" s="47" t="s">
        <v>380</v>
      </c>
      <c r="G811" s="47"/>
      <c r="H811" s="47" t="s">
        <v>2598</v>
      </c>
      <c r="I811" s="48">
        <v>43894</v>
      </c>
      <c r="J811" s="47" t="s">
        <v>1632</v>
      </c>
    </row>
    <row r="812" spans="1:10" x14ac:dyDescent="0.3">
      <c r="A812" s="47" t="s">
        <v>5</v>
      </c>
      <c r="B812" s="47" t="s">
        <v>6</v>
      </c>
      <c r="C812" s="47" t="s">
        <v>2647</v>
      </c>
      <c r="D812" s="47" t="s">
        <v>2648</v>
      </c>
      <c r="E812" s="47" t="s">
        <v>28</v>
      </c>
      <c r="F812" s="47" t="s">
        <v>380</v>
      </c>
      <c r="G812" s="47"/>
      <c r="H812" s="47" t="s">
        <v>2649</v>
      </c>
      <c r="I812" s="48">
        <v>43894</v>
      </c>
      <c r="J812" s="47" t="s">
        <v>1632</v>
      </c>
    </row>
    <row r="813" spans="1:10" x14ac:dyDescent="0.3">
      <c r="A813" s="47" t="s">
        <v>15</v>
      </c>
      <c r="B813" s="47" t="s">
        <v>59</v>
      </c>
      <c r="C813" s="47" t="s">
        <v>2498</v>
      </c>
      <c r="D813" s="47" t="s">
        <v>2499</v>
      </c>
      <c r="E813" s="47" t="s">
        <v>93</v>
      </c>
      <c r="F813" s="47" t="s">
        <v>380</v>
      </c>
      <c r="G813" s="47"/>
      <c r="H813" s="47" t="s">
        <v>2500</v>
      </c>
      <c r="I813" s="48">
        <v>43894</v>
      </c>
      <c r="J813" s="47" t="s">
        <v>1632</v>
      </c>
    </row>
    <row r="814" spans="1:10" x14ac:dyDescent="0.3">
      <c r="A814" s="47" t="s">
        <v>15</v>
      </c>
      <c r="B814" s="47" t="s">
        <v>59</v>
      </c>
      <c r="C814" s="47" t="s">
        <v>2666</v>
      </c>
      <c r="D814" s="47" t="s">
        <v>2667</v>
      </c>
      <c r="E814" s="47" t="s">
        <v>68</v>
      </c>
      <c r="F814" s="47" t="s">
        <v>380</v>
      </c>
      <c r="G814" s="47"/>
      <c r="H814" s="47" t="s">
        <v>2668</v>
      </c>
      <c r="I814" s="48">
        <v>43894</v>
      </c>
      <c r="J814" s="47" t="s">
        <v>1632</v>
      </c>
    </row>
    <row r="815" spans="1:10" x14ac:dyDescent="0.3">
      <c r="A815" s="47" t="s">
        <v>15</v>
      </c>
      <c r="B815" s="47" t="s">
        <v>59</v>
      </c>
      <c r="C815" s="47" t="s">
        <v>2720</v>
      </c>
      <c r="D815" s="47" t="s">
        <v>2721</v>
      </c>
      <c r="E815" s="47" t="s">
        <v>16</v>
      </c>
      <c r="F815" s="47" t="s">
        <v>380</v>
      </c>
      <c r="G815" s="47"/>
      <c r="H815" s="47" t="s">
        <v>2722</v>
      </c>
      <c r="I815" s="48">
        <v>43894</v>
      </c>
      <c r="J815" s="47" t="s">
        <v>1632</v>
      </c>
    </row>
    <row r="816" spans="1:10" x14ac:dyDescent="0.3">
      <c r="A816" s="47" t="s">
        <v>5</v>
      </c>
      <c r="B816" s="47" t="s">
        <v>6</v>
      </c>
      <c r="C816" s="47" t="s">
        <v>2560</v>
      </c>
      <c r="D816" s="47" t="s">
        <v>2561</v>
      </c>
      <c r="E816" s="47" t="s">
        <v>25</v>
      </c>
      <c r="F816" s="47" t="s">
        <v>380</v>
      </c>
      <c r="G816" s="47"/>
      <c r="H816" s="47" t="s">
        <v>2562</v>
      </c>
      <c r="I816" s="48">
        <v>43894</v>
      </c>
      <c r="J816" s="47" t="s">
        <v>1632</v>
      </c>
    </row>
    <row r="817" spans="1:10" x14ac:dyDescent="0.3">
      <c r="A817" s="47" t="s">
        <v>5</v>
      </c>
      <c r="B817" s="47" t="s">
        <v>6</v>
      </c>
      <c r="C817" s="47" t="s">
        <v>2675</v>
      </c>
      <c r="D817" s="47" t="s">
        <v>2676</v>
      </c>
      <c r="E817" s="47" t="s">
        <v>28</v>
      </c>
      <c r="F817" s="47" t="s">
        <v>382</v>
      </c>
      <c r="G817" s="49">
        <v>43769</v>
      </c>
      <c r="H817" s="47" t="s">
        <v>2677</v>
      </c>
      <c r="I817" s="48">
        <v>43894</v>
      </c>
      <c r="J817" s="47" t="s">
        <v>1632</v>
      </c>
    </row>
    <row r="818" spans="1:10" x14ac:dyDescent="0.3">
      <c r="A818" s="47" t="s">
        <v>15</v>
      </c>
      <c r="B818" s="47" t="s">
        <v>59</v>
      </c>
      <c r="C818" s="47" t="s">
        <v>2714</v>
      </c>
      <c r="D818" s="47" t="s">
        <v>2715</v>
      </c>
      <c r="E818" s="47" t="s">
        <v>16</v>
      </c>
      <c r="F818" s="47" t="s">
        <v>380</v>
      </c>
      <c r="G818" s="47"/>
      <c r="H818" s="47" t="s">
        <v>2716</v>
      </c>
      <c r="I818" s="48">
        <v>43894</v>
      </c>
      <c r="J818" s="47" t="s">
        <v>1632</v>
      </c>
    </row>
    <row r="819" spans="1:10" x14ac:dyDescent="0.3">
      <c r="A819" s="47" t="s">
        <v>5</v>
      </c>
      <c r="B819" s="47" t="s">
        <v>6</v>
      </c>
      <c r="C819" s="47" t="s">
        <v>2566</v>
      </c>
      <c r="D819" s="47" t="s">
        <v>2567</v>
      </c>
      <c r="E819" s="47" t="s">
        <v>25</v>
      </c>
      <c r="F819" s="47" t="s">
        <v>380</v>
      </c>
      <c r="G819" s="47"/>
      <c r="H819" s="47" t="s">
        <v>2568</v>
      </c>
      <c r="I819" s="48">
        <v>43894</v>
      </c>
      <c r="J819" s="47" t="s">
        <v>1632</v>
      </c>
    </row>
    <row r="820" spans="1:10" x14ac:dyDescent="0.3">
      <c r="A820" s="47" t="s">
        <v>18</v>
      </c>
      <c r="B820" s="47" t="s">
        <v>60</v>
      </c>
      <c r="C820" s="47" t="s">
        <v>2663</v>
      </c>
      <c r="D820" s="47" t="s">
        <v>2664</v>
      </c>
      <c r="E820" s="47" t="s">
        <v>36</v>
      </c>
      <c r="F820" s="47" t="s">
        <v>380</v>
      </c>
      <c r="G820" s="47"/>
      <c r="H820" s="47" t="s">
        <v>2665</v>
      </c>
      <c r="I820" s="48">
        <v>43895</v>
      </c>
      <c r="J820" s="47" t="s">
        <v>1632</v>
      </c>
    </row>
    <row r="821" spans="1:10" x14ac:dyDescent="0.3">
      <c r="A821" s="47" t="s">
        <v>8</v>
      </c>
      <c r="B821" s="47" t="s">
        <v>9</v>
      </c>
      <c r="C821" s="47" t="s">
        <v>2530</v>
      </c>
      <c r="D821" s="47" t="s">
        <v>2531</v>
      </c>
      <c r="E821" s="47" t="s">
        <v>138</v>
      </c>
      <c r="F821" s="47" t="s">
        <v>380</v>
      </c>
      <c r="G821" s="47"/>
      <c r="H821" s="47" t="s">
        <v>2532</v>
      </c>
      <c r="I821" s="48">
        <v>43895</v>
      </c>
      <c r="J821" s="47" t="s">
        <v>1632</v>
      </c>
    </row>
    <row r="822" spans="1:10" x14ac:dyDescent="0.3">
      <c r="A822" s="47" t="s">
        <v>18</v>
      </c>
      <c r="B822" s="47" t="s">
        <v>60</v>
      </c>
      <c r="C822" s="47" t="s">
        <v>2644</v>
      </c>
      <c r="D822" s="47" t="s">
        <v>2645</v>
      </c>
      <c r="E822" s="47" t="s">
        <v>19</v>
      </c>
      <c r="F822" s="47" t="s">
        <v>382</v>
      </c>
      <c r="G822" s="49">
        <v>43647</v>
      </c>
      <c r="H822" s="47" t="s">
        <v>2646</v>
      </c>
      <c r="I822" s="48">
        <v>43895</v>
      </c>
      <c r="J822" s="47" t="s">
        <v>1632</v>
      </c>
    </row>
    <row r="823" spans="1:10" x14ac:dyDescent="0.3">
      <c r="A823" s="47" t="s">
        <v>56</v>
      </c>
      <c r="B823" s="47" t="s">
        <v>57</v>
      </c>
      <c r="C823" s="47" t="s">
        <v>2609</v>
      </c>
      <c r="D823" s="47" t="s">
        <v>465</v>
      </c>
      <c r="E823" s="47" t="s">
        <v>86</v>
      </c>
      <c r="F823" s="47" t="s">
        <v>380</v>
      </c>
      <c r="G823" s="47"/>
      <c r="H823" s="47" t="s">
        <v>2610</v>
      </c>
      <c r="I823" s="48">
        <v>43895</v>
      </c>
      <c r="J823" s="47" t="s">
        <v>1632</v>
      </c>
    </row>
    <row r="824" spans="1:10" x14ac:dyDescent="0.3">
      <c r="A824" s="47" t="s">
        <v>15</v>
      </c>
      <c r="B824" s="47" t="s">
        <v>59</v>
      </c>
      <c r="C824" s="47" t="s">
        <v>2717</v>
      </c>
      <c r="D824" s="47" t="s">
        <v>2718</v>
      </c>
      <c r="E824" s="47" t="s">
        <v>16</v>
      </c>
      <c r="F824" s="47" t="s">
        <v>382</v>
      </c>
      <c r="G824" s="47"/>
      <c r="H824" s="47" t="s">
        <v>2719</v>
      </c>
      <c r="I824" s="48">
        <v>43895</v>
      </c>
      <c r="J824" s="47" t="s">
        <v>1632</v>
      </c>
    </row>
    <row r="825" spans="1:10" x14ac:dyDescent="0.3">
      <c r="A825" s="47" t="s">
        <v>56</v>
      </c>
      <c r="B825" s="47" t="s">
        <v>57</v>
      </c>
      <c r="C825" s="47" t="s">
        <v>2756</v>
      </c>
      <c r="D825" s="47" t="s">
        <v>2757</v>
      </c>
      <c r="E825" s="47" t="s">
        <v>63</v>
      </c>
      <c r="F825" s="47" t="s">
        <v>380</v>
      </c>
      <c r="G825" s="47"/>
      <c r="H825" s="47" t="s">
        <v>2758</v>
      </c>
      <c r="I825" s="48">
        <v>43896</v>
      </c>
      <c r="J825" s="47" t="s">
        <v>1632</v>
      </c>
    </row>
    <row r="826" spans="1:10" x14ac:dyDescent="0.3">
      <c r="A826" s="47" t="s">
        <v>56</v>
      </c>
      <c r="B826" s="47" t="s">
        <v>57</v>
      </c>
      <c r="C826" s="47" t="s">
        <v>2750</v>
      </c>
      <c r="D826" s="47" t="s">
        <v>2751</v>
      </c>
      <c r="E826" s="47" t="s">
        <v>63</v>
      </c>
      <c r="F826" s="47" t="s">
        <v>380</v>
      </c>
      <c r="G826" s="47"/>
      <c r="H826" s="47" t="s">
        <v>2752</v>
      </c>
      <c r="I826" s="48">
        <v>43896</v>
      </c>
      <c r="J826" s="47" t="s">
        <v>1632</v>
      </c>
    </row>
    <row r="827" spans="1:10" x14ac:dyDescent="0.3">
      <c r="A827" s="47" t="s">
        <v>11</v>
      </c>
      <c r="B827" s="47" t="s">
        <v>12</v>
      </c>
      <c r="C827" s="47" t="s">
        <v>2509</v>
      </c>
      <c r="D827" s="47" t="s">
        <v>2510</v>
      </c>
      <c r="E827" s="47" t="s">
        <v>22</v>
      </c>
      <c r="F827" s="47" t="s">
        <v>380</v>
      </c>
      <c r="G827" s="47"/>
      <c r="H827" s="47" t="s">
        <v>2511</v>
      </c>
      <c r="I827" s="48">
        <v>43896</v>
      </c>
      <c r="J827" s="47" t="s">
        <v>1632</v>
      </c>
    </row>
    <row r="828" spans="1:10" x14ac:dyDescent="0.3">
      <c r="A828" s="47" t="s">
        <v>2</v>
      </c>
      <c r="B828" s="47" t="s">
        <v>3</v>
      </c>
      <c r="C828" s="47" t="s">
        <v>2617</v>
      </c>
      <c r="D828" s="47" t="s">
        <v>2618</v>
      </c>
      <c r="E828" s="47" t="s">
        <v>4</v>
      </c>
      <c r="F828" s="47" t="s">
        <v>380</v>
      </c>
      <c r="G828" s="47"/>
      <c r="H828" s="47" t="s">
        <v>2619</v>
      </c>
      <c r="I828" s="48">
        <v>43896</v>
      </c>
      <c r="J828" s="47" t="s">
        <v>1632</v>
      </c>
    </row>
    <row r="829" spans="1:10" x14ac:dyDescent="0.3">
      <c r="A829" s="47" t="s">
        <v>56</v>
      </c>
      <c r="B829" s="47" t="s">
        <v>57</v>
      </c>
      <c r="C829" s="47" t="s">
        <v>2786</v>
      </c>
      <c r="D829" s="47" t="s">
        <v>2787</v>
      </c>
      <c r="E829" s="47" t="s">
        <v>63</v>
      </c>
      <c r="F829" s="47" t="s">
        <v>380</v>
      </c>
      <c r="G829" s="47"/>
      <c r="H829" s="47" t="s">
        <v>2788</v>
      </c>
      <c r="I829" s="48">
        <v>43896</v>
      </c>
      <c r="J829" s="47" t="s">
        <v>1632</v>
      </c>
    </row>
    <row r="830" spans="1:10" x14ac:dyDescent="0.3">
      <c r="A830" s="47" t="s">
        <v>8</v>
      </c>
      <c r="B830" s="47" t="s">
        <v>9</v>
      </c>
      <c r="C830" s="47" t="s">
        <v>4022</v>
      </c>
      <c r="D830" s="47" t="s">
        <v>4023</v>
      </c>
      <c r="E830" s="47" t="s">
        <v>108</v>
      </c>
      <c r="F830" s="47" t="s">
        <v>380</v>
      </c>
      <c r="G830" s="47"/>
      <c r="H830" s="47" t="s">
        <v>2619</v>
      </c>
      <c r="I830" s="48">
        <v>43896</v>
      </c>
      <c r="J830" s="47" t="s">
        <v>1632</v>
      </c>
    </row>
    <row r="831" spans="1:10" x14ac:dyDescent="0.3">
      <c r="A831" s="47" t="s">
        <v>56</v>
      </c>
      <c r="B831" s="47" t="s">
        <v>57</v>
      </c>
      <c r="C831" s="47" t="s">
        <v>2774</v>
      </c>
      <c r="D831" s="47" t="s">
        <v>2775</v>
      </c>
      <c r="E831" s="47" t="s">
        <v>63</v>
      </c>
      <c r="F831" s="47" t="s">
        <v>382</v>
      </c>
      <c r="G831" s="47"/>
      <c r="H831" s="47" t="s">
        <v>2776</v>
      </c>
      <c r="I831" s="48">
        <v>43896</v>
      </c>
      <c r="J831" s="47" t="s">
        <v>1632</v>
      </c>
    </row>
    <row r="832" spans="1:10" x14ac:dyDescent="0.3">
      <c r="A832" s="47" t="s">
        <v>56</v>
      </c>
      <c r="B832" s="47" t="s">
        <v>57</v>
      </c>
      <c r="C832" s="47" t="s">
        <v>2765</v>
      </c>
      <c r="D832" s="47" t="s">
        <v>2766</v>
      </c>
      <c r="E832" s="47" t="s">
        <v>63</v>
      </c>
      <c r="F832" s="47" t="s">
        <v>380</v>
      </c>
      <c r="G832" s="47"/>
      <c r="H832" s="47" t="s">
        <v>2767</v>
      </c>
      <c r="I832" s="48">
        <v>43896</v>
      </c>
      <c r="J832" s="47" t="s">
        <v>1632</v>
      </c>
    </row>
    <row r="833" spans="1:10" x14ac:dyDescent="0.3">
      <c r="A833" s="47" t="s">
        <v>56</v>
      </c>
      <c r="B833" s="47" t="s">
        <v>57</v>
      </c>
      <c r="C833" s="47" t="s">
        <v>2799</v>
      </c>
      <c r="D833" s="47" t="s">
        <v>2800</v>
      </c>
      <c r="E833" s="47" t="s">
        <v>63</v>
      </c>
      <c r="F833" s="47" t="s">
        <v>380</v>
      </c>
      <c r="G833" s="47"/>
      <c r="H833" s="47" t="s">
        <v>2801</v>
      </c>
      <c r="I833" s="48">
        <v>43896</v>
      </c>
      <c r="J833" s="47" t="s">
        <v>1632</v>
      </c>
    </row>
    <row r="834" spans="1:10" x14ac:dyDescent="0.3">
      <c r="A834" s="47" t="s">
        <v>11</v>
      </c>
      <c r="B834" s="47" t="s">
        <v>12</v>
      </c>
      <c r="C834" s="47" t="s">
        <v>2518</v>
      </c>
      <c r="D834" s="47" t="s">
        <v>2519</v>
      </c>
      <c r="E834" s="47" t="s">
        <v>27</v>
      </c>
      <c r="F834" s="47" t="s">
        <v>380</v>
      </c>
      <c r="G834" s="47"/>
      <c r="H834" s="47" t="s">
        <v>2520</v>
      </c>
      <c r="I834" s="48">
        <v>43896</v>
      </c>
      <c r="J834" s="47" t="s">
        <v>1632</v>
      </c>
    </row>
    <row r="835" spans="1:10" x14ac:dyDescent="0.3">
      <c r="A835" s="47" t="s">
        <v>14</v>
      </c>
      <c r="B835" s="47" t="s">
        <v>58</v>
      </c>
      <c r="C835" s="47" t="s">
        <v>4020</v>
      </c>
      <c r="D835" s="47" t="s">
        <v>4021</v>
      </c>
      <c r="E835" s="47" t="s">
        <v>135</v>
      </c>
      <c r="F835" s="47" t="s">
        <v>380</v>
      </c>
      <c r="G835" s="47"/>
      <c r="H835" s="47" t="s">
        <v>2619</v>
      </c>
      <c r="I835" s="48">
        <v>43896</v>
      </c>
      <c r="J835" s="47" t="s">
        <v>1632</v>
      </c>
    </row>
    <row r="836" spans="1:10" x14ac:dyDescent="0.3">
      <c r="A836" s="47" t="s">
        <v>56</v>
      </c>
      <c r="B836" s="47" t="s">
        <v>57</v>
      </c>
      <c r="C836" s="47" t="s">
        <v>2795</v>
      </c>
      <c r="D836" s="47" t="s">
        <v>2796</v>
      </c>
      <c r="E836" s="47" t="s">
        <v>63</v>
      </c>
      <c r="F836" s="47" t="s">
        <v>380</v>
      </c>
      <c r="G836" s="47"/>
      <c r="H836" s="47" t="s">
        <v>2797</v>
      </c>
      <c r="I836" s="48">
        <v>43896</v>
      </c>
      <c r="J836" s="47" t="s">
        <v>1632</v>
      </c>
    </row>
    <row r="837" spans="1:10" x14ac:dyDescent="0.3">
      <c r="A837" s="47" t="s">
        <v>2</v>
      </c>
      <c r="B837" s="47" t="s">
        <v>3</v>
      </c>
      <c r="C837" s="47" t="s">
        <v>2572</v>
      </c>
      <c r="D837" s="47" t="s">
        <v>2573</v>
      </c>
      <c r="E837" s="47" t="s">
        <v>4</v>
      </c>
      <c r="F837" s="47" t="s">
        <v>380</v>
      </c>
      <c r="G837" s="47"/>
      <c r="H837" s="47" t="s">
        <v>2574</v>
      </c>
      <c r="I837" s="48">
        <v>43896</v>
      </c>
      <c r="J837" s="47" t="s">
        <v>1632</v>
      </c>
    </row>
    <row r="838" spans="1:10" x14ac:dyDescent="0.3">
      <c r="A838" s="47" t="s">
        <v>56</v>
      </c>
      <c r="B838" s="47" t="s">
        <v>57</v>
      </c>
      <c r="C838" s="47" t="s">
        <v>2792</v>
      </c>
      <c r="D838" s="47" t="s">
        <v>2793</v>
      </c>
      <c r="E838" s="47" t="s">
        <v>63</v>
      </c>
      <c r="F838" s="47" t="s">
        <v>380</v>
      </c>
      <c r="G838" s="47"/>
      <c r="H838" s="47" t="s">
        <v>2794</v>
      </c>
      <c r="I838" s="48">
        <v>43896</v>
      </c>
      <c r="J838" s="47" t="s">
        <v>1632</v>
      </c>
    </row>
    <row r="839" spans="1:10" x14ac:dyDescent="0.3">
      <c r="A839" s="47" t="s">
        <v>56</v>
      </c>
      <c r="B839" s="47" t="s">
        <v>57</v>
      </c>
      <c r="C839" s="47" t="s">
        <v>2789</v>
      </c>
      <c r="D839" s="47" t="s">
        <v>2790</v>
      </c>
      <c r="E839" s="47" t="s">
        <v>63</v>
      </c>
      <c r="F839" s="47" t="s">
        <v>380</v>
      </c>
      <c r="G839" s="47"/>
      <c r="H839" s="47" t="s">
        <v>2791</v>
      </c>
      <c r="I839" s="48">
        <v>43896</v>
      </c>
      <c r="J839" s="47" t="s">
        <v>1632</v>
      </c>
    </row>
    <row r="840" spans="1:10" x14ac:dyDescent="0.3">
      <c r="A840" s="47" t="s">
        <v>56</v>
      </c>
      <c r="B840" s="47" t="s">
        <v>57</v>
      </c>
      <c r="C840" s="47" t="s">
        <v>2759</v>
      </c>
      <c r="D840" s="47" t="s">
        <v>2760</v>
      </c>
      <c r="E840" s="47" t="s">
        <v>63</v>
      </c>
      <c r="F840" s="47" t="s">
        <v>380</v>
      </c>
      <c r="G840" s="47"/>
      <c r="H840" s="47" t="s">
        <v>2761</v>
      </c>
      <c r="I840" s="48">
        <v>43896</v>
      </c>
      <c r="J840" s="47" t="s">
        <v>1632</v>
      </c>
    </row>
    <row r="841" spans="1:10" x14ac:dyDescent="0.3">
      <c r="A841" s="47" t="s">
        <v>5</v>
      </c>
      <c r="B841" s="47" t="s">
        <v>6</v>
      </c>
      <c r="C841" s="47" t="s">
        <v>2557</v>
      </c>
      <c r="D841" s="47" t="s">
        <v>2558</v>
      </c>
      <c r="E841" s="47" t="s">
        <v>25</v>
      </c>
      <c r="F841" s="47" t="s">
        <v>380</v>
      </c>
      <c r="G841" s="47"/>
      <c r="H841" s="47" t="s">
        <v>2559</v>
      </c>
      <c r="I841" s="48">
        <v>43899</v>
      </c>
      <c r="J841" s="47" t="s">
        <v>1632</v>
      </c>
    </row>
    <row r="842" spans="1:10" x14ac:dyDescent="0.3">
      <c r="A842" s="47" t="s">
        <v>5</v>
      </c>
      <c r="B842" s="47" t="s">
        <v>6</v>
      </c>
      <c r="C842" s="47" t="s">
        <v>2563</v>
      </c>
      <c r="D842" s="47" t="s">
        <v>2564</v>
      </c>
      <c r="E842" s="47" t="s">
        <v>25</v>
      </c>
      <c r="F842" s="47" t="s">
        <v>380</v>
      </c>
      <c r="G842" s="47"/>
      <c r="H842" s="47" t="s">
        <v>2565</v>
      </c>
      <c r="I842" s="48">
        <v>43899</v>
      </c>
      <c r="J842" s="47" t="s">
        <v>1632</v>
      </c>
    </row>
    <row r="843" spans="1:10" x14ac:dyDescent="0.3">
      <c r="A843" s="47" t="s">
        <v>5</v>
      </c>
      <c r="B843" s="47" t="s">
        <v>6</v>
      </c>
      <c r="C843" s="47" t="s">
        <v>2569</v>
      </c>
      <c r="D843" s="47" t="s">
        <v>2570</v>
      </c>
      <c r="E843" s="47" t="s">
        <v>25</v>
      </c>
      <c r="F843" s="47" t="s">
        <v>380</v>
      </c>
      <c r="G843" s="47"/>
      <c r="H843" s="47" t="s">
        <v>2571</v>
      </c>
      <c r="I843" s="48">
        <v>43899</v>
      </c>
      <c r="J843" s="47" t="s">
        <v>1632</v>
      </c>
    </row>
    <row r="844" spans="1:10" x14ac:dyDescent="0.3">
      <c r="A844" s="47" t="s">
        <v>11</v>
      </c>
      <c r="B844" s="47" t="s">
        <v>12</v>
      </c>
      <c r="C844" s="47" t="s">
        <v>2512</v>
      </c>
      <c r="D844" s="47" t="s">
        <v>2513</v>
      </c>
      <c r="E844" s="47" t="s">
        <v>22</v>
      </c>
      <c r="F844" s="47" t="s">
        <v>380</v>
      </c>
      <c r="G844" s="47"/>
      <c r="H844" s="47" t="s">
        <v>2514</v>
      </c>
      <c r="I844" s="48">
        <v>43900</v>
      </c>
      <c r="J844" s="47" t="s">
        <v>1632</v>
      </c>
    </row>
    <row r="845" spans="1:10" x14ac:dyDescent="0.3">
      <c r="A845" s="47" t="s">
        <v>11</v>
      </c>
      <c r="B845" s="47" t="s">
        <v>12</v>
      </c>
      <c r="C845" s="47" t="s">
        <v>2603</v>
      </c>
      <c r="D845" s="47" t="s">
        <v>2604</v>
      </c>
      <c r="E845" s="47" t="s">
        <v>24</v>
      </c>
      <c r="F845" s="47" t="s">
        <v>380</v>
      </c>
      <c r="G845" s="47"/>
      <c r="H845" s="47" t="s">
        <v>2605</v>
      </c>
      <c r="I845" s="48">
        <v>43900</v>
      </c>
      <c r="J845" s="47" t="s">
        <v>1632</v>
      </c>
    </row>
    <row r="846" spans="1:10" x14ac:dyDescent="0.3">
      <c r="A846" s="47" t="s">
        <v>56</v>
      </c>
      <c r="B846" s="47" t="s">
        <v>57</v>
      </c>
      <c r="C846" s="47" t="s">
        <v>696</v>
      </c>
      <c r="D846" s="47" t="s">
        <v>697</v>
      </c>
      <c r="E846" s="47" t="s">
        <v>25</v>
      </c>
      <c r="F846" s="47" t="s">
        <v>382</v>
      </c>
      <c r="G846" s="49">
        <v>43532</v>
      </c>
      <c r="H846" s="47" t="s">
        <v>2599</v>
      </c>
      <c r="I846" s="48">
        <v>43901</v>
      </c>
      <c r="J846" s="47" t="s">
        <v>1632</v>
      </c>
    </row>
    <row r="847" spans="1:10" x14ac:dyDescent="0.3">
      <c r="A847" s="47" t="s">
        <v>8</v>
      </c>
      <c r="B847" s="47" t="s">
        <v>9</v>
      </c>
      <c r="C847" s="47" t="s">
        <v>2632</v>
      </c>
      <c r="D847" s="47" t="s">
        <v>2633</v>
      </c>
      <c r="E847" s="47" t="s">
        <v>108</v>
      </c>
      <c r="F847" s="47" t="s">
        <v>380</v>
      </c>
      <c r="G847" s="47"/>
      <c r="H847" s="47" t="s">
        <v>2634</v>
      </c>
      <c r="I847" s="48">
        <v>43901</v>
      </c>
      <c r="J847" s="47" t="s">
        <v>1632</v>
      </c>
    </row>
    <row r="848" spans="1:10" x14ac:dyDescent="0.3">
      <c r="A848" s="47" t="s">
        <v>15</v>
      </c>
      <c r="B848" s="47" t="s">
        <v>59</v>
      </c>
      <c r="C848" s="47" t="s">
        <v>2114</v>
      </c>
      <c r="D848" s="47" t="s">
        <v>2115</v>
      </c>
      <c r="E848" s="47" t="s">
        <v>16</v>
      </c>
      <c r="F848" s="47" t="s">
        <v>380</v>
      </c>
      <c r="G848" s="47"/>
      <c r="H848" s="47" t="s">
        <v>2493</v>
      </c>
      <c r="I848" s="48">
        <v>43902</v>
      </c>
      <c r="J848" s="47" t="s">
        <v>1632</v>
      </c>
    </row>
    <row r="849" spans="1:10" x14ac:dyDescent="0.3">
      <c r="A849" s="47" t="s">
        <v>56</v>
      </c>
      <c r="B849" s="47" t="s">
        <v>57</v>
      </c>
      <c r="C849" s="47" t="s">
        <v>2601</v>
      </c>
      <c r="D849" s="47" t="s">
        <v>465</v>
      </c>
      <c r="E849" s="47" t="s">
        <v>16</v>
      </c>
      <c r="F849" s="47" t="s">
        <v>380</v>
      </c>
      <c r="G849" s="47"/>
      <c r="H849" s="47" t="s">
        <v>2602</v>
      </c>
      <c r="I849" s="48">
        <v>43902</v>
      </c>
      <c r="J849" s="47" t="s">
        <v>1632</v>
      </c>
    </row>
    <row r="850" spans="1:10" x14ac:dyDescent="0.3">
      <c r="A850" s="47" t="s">
        <v>14</v>
      </c>
      <c r="B850" s="47" t="s">
        <v>58</v>
      </c>
      <c r="C850" s="47" t="s">
        <v>2623</v>
      </c>
      <c r="D850" s="47" t="s">
        <v>2624</v>
      </c>
      <c r="E850" s="47" t="s">
        <v>30</v>
      </c>
      <c r="F850" s="47" t="s">
        <v>380</v>
      </c>
      <c r="G850" s="47"/>
      <c r="H850" s="47" t="s">
        <v>2625</v>
      </c>
      <c r="I850" s="48">
        <v>43902</v>
      </c>
      <c r="J850" s="47" t="s">
        <v>1632</v>
      </c>
    </row>
    <row r="851" spans="1:10" x14ac:dyDescent="0.3">
      <c r="A851" s="47" t="s">
        <v>14</v>
      </c>
      <c r="B851" s="47" t="s">
        <v>58</v>
      </c>
      <c r="C851" s="47" t="s">
        <v>2669</v>
      </c>
      <c r="D851" s="47" t="s">
        <v>2670</v>
      </c>
      <c r="E851" s="47" t="s">
        <v>87</v>
      </c>
      <c r="F851" s="47" t="s">
        <v>380</v>
      </c>
      <c r="G851" s="47"/>
      <c r="H851" s="47" t="s">
        <v>2671</v>
      </c>
      <c r="I851" s="48">
        <v>43902</v>
      </c>
      <c r="J851" s="47" t="s">
        <v>1632</v>
      </c>
    </row>
    <row r="852" spans="1:10" x14ac:dyDescent="0.3">
      <c r="A852" s="47" t="s">
        <v>18</v>
      </c>
      <c r="B852" s="47" t="s">
        <v>60</v>
      </c>
      <c r="C852" s="47" t="s">
        <v>2593</v>
      </c>
      <c r="D852" s="47" t="s">
        <v>2594</v>
      </c>
      <c r="E852" s="47" t="s">
        <v>36</v>
      </c>
      <c r="F852" s="47" t="s">
        <v>380</v>
      </c>
      <c r="G852" s="47"/>
      <c r="H852" s="47" t="s">
        <v>2595</v>
      </c>
      <c r="I852" s="48">
        <v>43902</v>
      </c>
      <c r="J852" s="47" t="s">
        <v>1632</v>
      </c>
    </row>
    <row r="853" spans="1:10" x14ac:dyDescent="0.3">
      <c r="A853" s="47" t="s">
        <v>56</v>
      </c>
      <c r="B853" s="47" t="s">
        <v>57</v>
      </c>
      <c r="C853" s="47" t="s">
        <v>2681</v>
      </c>
      <c r="D853" s="47" t="s">
        <v>2682</v>
      </c>
      <c r="E853" s="47" t="s">
        <v>16</v>
      </c>
      <c r="F853" s="47" t="s">
        <v>380</v>
      </c>
      <c r="G853" s="47"/>
      <c r="H853" s="47" t="s">
        <v>2683</v>
      </c>
      <c r="I853" s="48">
        <v>43902</v>
      </c>
      <c r="J853" s="47" t="s">
        <v>1632</v>
      </c>
    </row>
    <row r="854" spans="1:10" x14ac:dyDescent="0.3">
      <c r="A854" s="47" t="s">
        <v>14</v>
      </c>
      <c r="B854" s="47" t="s">
        <v>58</v>
      </c>
      <c r="C854" s="47" t="s">
        <v>2501</v>
      </c>
      <c r="D854" s="47" t="s">
        <v>2502</v>
      </c>
      <c r="E854" s="47" t="s">
        <v>135</v>
      </c>
      <c r="F854" s="47" t="s">
        <v>380</v>
      </c>
      <c r="G854" s="47"/>
      <c r="H854" s="47" t="s">
        <v>2503</v>
      </c>
      <c r="I854" s="48">
        <v>43902</v>
      </c>
      <c r="J854" s="47" t="s">
        <v>1632</v>
      </c>
    </row>
    <row r="855" spans="1:10" x14ac:dyDescent="0.3">
      <c r="A855" s="47" t="s">
        <v>14</v>
      </c>
      <c r="B855" s="47" t="s">
        <v>58</v>
      </c>
      <c r="C855" s="47" t="s">
        <v>2548</v>
      </c>
      <c r="D855" s="47" t="s">
        <v>2549</v>
      </c>
      <c r="E855" s="47" t="s">
        <v>115</v>
      </c>
      <c r="F855" s="47" t="s">
        <v>380</v>
      </c>
      <c r="G855" s="47"/>
      <c r="H855" s="47" t="s">
        <v>2550</v>
      </c>
      <c r="I855" s="48">
        <v>43903</v>
      </c>
      <c r="J855" s="47" t="s">
        <v>1632</v>
      </c>
    </row>
    <row r="856" spans="1:10" x14ac:dyDescent="0.3">
      <c r="A856" s="47" t="s">
        <v>56</v>
      </c>
      <c r="B856" s="47" t="s">
        <v>57</v>
      </c>
      <c r="C856" s="47" t="s">
        <v>2811</v>
      </c>
      <c r="D856" s="47" t="s">
        <v>2812</v>
      </c>
      <c r="E856" s="47" t="s">
        <v>63</v>
      </c>
      <c r="F856" s="47" t="s">
        <v>380</v>
      </c>
      <c r="G856" s="47"/>
      <c r="H856" s="47" t="s">
        <v>2813</v>
      </c>
      <c r="I856" s="48">
        <v>43903</v>
      </c>
      <c r="J856" s="47" t="s">
        <v>1632</v>
      </c>
    </row>
    <row r="857" spans="1:10" x14ac:dyDescent="0.3">
      <c r="A857" s="47" t="s">
        <v>56</v>
      </c>
      <c r="B857" s="47" t="s">
        <v>57</v>
      </c>
      <c r="C857" s="47" t="s">
        <v>2768</v>
      </c>
      <c r="D857" s="47" t="s">
        <v>2769</v>
      </c>
      <c r="E857" s="47" t="s">
        <v>63</v>
      </c>
      <c r="F857" s="47" t="s">
        <v>380</v>
      </c>
      <c r="G857" s="47"/>
      <c r="H857" s="47" t="s">
        <v>2770</v>
      </c>
      <c r="I857" s="48">
        <v>43903</v>
      </c>
      <c r="J857" s="47" t="s">
        <v>1632</v>
      </c>
    </row>
    <row r="858" spans="1:10" x14ac:dyDescent="0.3">
      <c r="A858" s="47" t="s">
        <v>56</v>
      </c>
      <c r="B858" s="47" t="s">
        <v>57</v>
      </c>
      <c r="C858" s="47" t="s">
        <v>2780</v>
      </c>
      <c r="D858" s="47" t="s">
        <v>2781</v>
      </c>
      <c r="E858" s="47" t="s">
        <v>63</v>
      </c>
      <c r="F858" s="47" t="s">
        <v>380</v>
      </c>
      <c r="G858" s="47"/>
      <c r="H858" s="47" t="s">
        <v>2782</v>
      </c>
      <c r="I858" s="48">
        <v>43903</v>
      </c>
      <c r="J858" s="47" t="s">
        <v>1632</v>
      </c>
    </row>
    <row r="859" spans="1:10" x14ac:dyDescent="0.3">
      <c r="A859" s="47" t="s">
        <v>56</v>
      </c>
      <c r="B859" s="47" t="s">
        <v>57</v>
      </c>
      <c r="C859" s="47" t="s">
        <v>2814</v>
      </c>
      <c r="D859" s="47" t="s">
        <v>2815</v>
      </c>
      <c r="E859" s="47" t="s">
        <v>63</v>
      </c>
      <c r="F859" s="47" t="s">
        <v>380</v>
      </c>
      <c r="G859" s="47"/>
      <c r="H859" s="47" t="s">
        <v>2816</v>
      </c>
      <c r="I859" s="48">
        <v>43903</v>
      </c>
      <c r="J859" s="47" t="s">
        <v>1632</v>
      </c>
    </row>
    <row r="860" spans="1:10" x14ac:dyDescent="0.3">
      <c r="A860" s="47" t="s">
        <v>56</v>
      </c>
      <c r="B860" s="47" t="s">
        <v>57</v>
      </c>
      <c r="C860" s="47" t="s">
        <v>1556</v>
      </c>
      <c r="D860" s="47" t="s">
        <v>1557</v>
      </c>
      <c r="E860" s="47" t="s">
        <v>63</v>
      </c>
      <c r="F860" s="47" t="s">
        <v>380</v>
      </c>
      <c r="G860" s="47"/>
      <c r="H860" s="47" t="s">
        <v>2798</v>
      </c>
      <c r="I860" s="48">
        <v>43903</v>
      </c>
      <c r="J860" s="47" t="s">
        <v>1632</v>
      </c>
    </row>
    <row r="861" spans="1:10" x14ac:dyDescent="0.3">
      <c r="A861" s="47" t="s">
        <v>56</v>
      </c>
      <c r="B861" s="47" t="s">
        <v>57</v>
      </c>
      <c r="C861" s="47" t="s">
        <v>2783</v>
      </c>
      <c r="D861" s="47" t="s">
        <v>2784</v>
      </c>
      <c r="E861" s="47" t="s">
        <v>63</v>
      </c>
      <c r="F861" s="47" t="s">
        <v>380</v>
      </c>
      <c r="G861" s="47"/>
      <c r="H861" s="47" t="s">
        <v>2785</v>
      </c>
      <c r="I861" s="48">
        <v>43903</v>
      </c>
      <c r="J861" s="47" t="s">
        <v>1632</v>
      </c>
    </row>
    <row r="862" spans="1:10" x14ac:dyDescent="0.3">
      <c r="A862" s="47" t="s">
        <v>56</v>
      </c>
      <c r="B862" s="47" t="s">
        <v>57</v>
      </c>
      <c r="C862" s="47" t="s">
        <v>2808</v>
      </c>
      <c r="D862" s="47" t="s">
        <v>2809</v>
      </c>
      <c r="E862" s="47" t="s">
        <v>63</v>
      </c>
      <c r="F862" s="47" t="s">
        <v>380</v>
      </c>
      <c r="G862" s="47"/>
      <c r="H862" s="47" t="s">
        <v>2810</v>
      </c>
      <c r="I862" s="48">
        <v>43903</v>
      </c>
      <c r="J862" s="47" t="s">
        <v>1632</v>
      </c>
    </row>
    <row r="863" spans="1:10" x14ac:dyDescent="0.3">
      <c r="A863" s="47" t="s">
        <v>56</v>
      </c>
      <c r="B863" s="47" t="s">
        <v>57</v>
      </c>
      <c r="C863" s="47" t="s">
        <v>2777</v>
      </c>
      <c r="D863" s="47" t="s">
        <v>2778</v>
      </c>
      <c r="E863" s="47" t="s">
        <v>63</v>
      </c>
      <c r="F863" s="47" t="s">
        <v>380</v>
      </c>
      <c r="G863" s="47"/>
      <c r="H863" s="47" t="s">
        <v>2779</v>
      </c>
      <c r="I863" s="48">
        <v>43903</v>
      </c>
      <c r="J863" s="47" t="s">
        <v>1632</v>
      </c>
    </row>
    <row r="864" spans="1:10" x14ac:dyDescent="0.3">
      <c r="A864" s="47" t="s">
        <v>2</v>
      </c>
      <c r="B864" s="47" t="s">
        <v>3</v>
      </c>
      <c r="C864" s="47" t="s">
        <v>2690</v>
      </c>
      <c r="D864" s="47" t="s">
        <v>2691</v>
      </c>
      <c r="E864" s="47" t="s">
        <v>4</v>
      </c>
      <c r="F864" s="47" t="s">
        <v>380</v>
      </c>
      <c r="G864" s="47"/>
      <c r="H864" s="47" t="s">
        <v>2692</v>
      </c>
      <c r="I864" s="48">
        <v>43903</v>
      </c>
      <c r="J864" s="47" t="s">
        <v>1632</v>
      </c>
    </row>
    <row r="865" spans="1:10" x14ac:dyDescent="0.3">
      <c r="A865" s="47" t="s">
        <v>11</v>
      </c>
      <c r="B865" s="47" t="s">
        <v>12</v>
      </c>
      <c r="C865" s="47" t="s">
        <v>2655</v>
      </c>
      <c r="D865" s="47" t="s">
        <v>2656</v>
      </c>
      <c r="E865" s="47" t="s">
        <v>24</v>
      </c>
      <c r="F865" s="47" t="s">
        <v>380</v>
      </c>
      <c r="G865" s="47"/>
      <c r="H865" s="47" t="s">
        <v>2657</v>
      </c>
      <c r="I865" s="48">
        <v>43906</v>
      </c>
      <c r="J865" s="47" t="s">
        <v>1632</v>
      </c>
    </row>
    <row r="866" spans="1:10" x14ac:dyDescent="0.3">
      <c r="A866" s="47" t="s">
        <v>11</v>
      </c>
      <c r="B866" s="47" t="s">
        <v>12</v>
      </c>
      <c r="C866" s="47" t="s">
        <v>2533</v>
      </c>
      <c r="D866" s="47" t="s">
        <v>2534</v>
      </c>
      <c r="E866" s="47" t="s">
        <v>24</v>
      </c>
      <c r="F866" s="47" t="s">
        <v>380</v>
      </c>
      <c r="G866" s="47"/>
      <c r="H866" s="47" t="s">
        <v>2535</v>
      </c>
      <c r="I866" s="48">
        <v>43906</v>
      </c>
      <c r="J866" s="47" t="s">
        <v>1632</v>
      </c>
    </row>
    <row r="867" spans="1:10" x14ac:dyDescent="0.3">
      <c r="A867" s="47" t="s">
        <v>11</v>
      </c>
      <c r="B867" s="47" t="s">
        <v>12</v>
      </c>
      <c r="C867" s="47" t="s">
        <v>2539</v>
      </c>
      <c r="D867" s="47" t="s">
        <v>2540</v>
      </c>
      <c r="E867" s="47" t="s">
        <v>89</v>
      </c>
      <c r="F867" s="47" t="s">
        <v>380</v>
      </c>
      <c r="G867" s="47"/>
      <c r="H867" s="47" t="s">
        <v>2541</v>
      </c>
      <c r="I867" s="48">
        <v>43906</v>
      </c>
      <c r="J867" s="47" t="s">
        <v>1632</v>
      </c>
    </row>
    <row r="868" spans="1:10" x14ac:dyDescent="0.3">
      <c r="A868" s="47" t="s">
        <v>11</v>
      </c>
      <c r="B868" s="47" t="s">
        <v>12</v>
      </c>
      <c r="C868" s="47" t="s">
        <v>2699</v>
      </c>
      <c r="D868" s="47" t="s">
        <v>2700</v>
      </c>
      <c r="E868" s="47" t="s">
        <v>24</v>
      </c>
      <c r="F868" s="47" t="s">
        <v>380</v>
      </c>
      <c r="G868" s="47"/>
      <c r="H868" s="47" t="s">
        <v>2701</v>
      </c>
      <c r="I868" s="48">
        <v>43906</v>
      </c>
      <c r="J868" s="47" t="s">
        <v>1632</v>
      </c>
    </row>
    <row r="869" spans="1:10" x14ac:dyDescent="0.3">
      <c r="A869" s="47" t="s">
        <v>14</v>
      </c>
      <c r="B869" s="47" t="s">
        <v>58</v>
      </c>
      <c r="C869" s="47" t="s">
        <v>2951</v>
      </c>
      <c r="D869" s="47" t="s">
        <v>2952</v>
      </c>
      <c r="E869" s="47" t="s">
        <v>92</v>
      </c>
      <c r="F869" s="47" t="s">
        <v>380</v>
      </c>
      <c r="G869" s="47"/>
      <c r="H869" s="47" t="s">
        <v>2953</v>
      </c>
      <c r="I869" s="48">
        <v>43908</v>
      </c>
      <c r="J869" s="47" t="s">
        <v>1632</v>
      </c>
    </row>
    <row r="870" spans="1:10" x14ac:dyDescent="0.3">
      <c r="A870" s="47" t="s">
        <v>5</v>
      </c>
      <c r="B870" s="47" t="s">
        <v>6</v>
      </c>
      <c r="C870" s="47" t="s">
        <v>2641</v>
      </c>
      <c r="D870" s="47" t="s">
        <v>2642</v>
      </c>
      <c r="E870" s="47" t="s">
        <v>7</v>
      </c>
      <c r="F870" s="47" t="s">
        <v>380</v>
      </c>
      <c r="G870" s="47"/>
      <c r="H870" s="47" t="s">
        <v>2643</v>
      </c>
      <c r="I870" s="48">
        <v>43908</v>
      </c>
      <c r="J870" s="47" t="s">
        <v>1632</v>
      </c>
    </row>
    <row r="871" spans="1:10" x14ac:dyDescent="0.3">
      <c r="A871" s="47" t="s">
        <v>5</v>
      </c>
      <c r="B871" s="47" t="s">
        <v>6</v>
      </c>
      <c r="C871" s="47" t="s">
        <v>2554</v>
      </c>
      <c r="D871" s="47" t="s">
        <v>2555</v>
      </c>
      <c r="E871" s="47" t="s">
        <v>25</v>
      </c>
      <c r="F871" s="47" t="s">
        <v>380</v>
      </c>
      <c r="G871" s="47"/>
      <c r="H871" s="47" t="s">
        <v>2556</v>
      </c>
      <c r="I871" s="48">
        <v>43908</v>
      </c>
      <c r="J871" s="47" t="s">
        <v>1632</v>
      </c>
    </row>
    <row r="872" spans="1:10" x14ac:dyDescent="0.3">
      <c r="A872" s="47" t="s">
        <v>14</v>
      </c>
      <c r="B872" s="47" t="s">
        <v>58</v>
      </c>
      <c r="C872" s="47" t="s">
        <v>2584</v>
      </c>
      <c r="D872" s="47" t="s">
        <v>2585</v>
      </c>
      <c r="E872" s="47" t="s">
        <v>92</v>
      </c>
      <c r="F872" s="47" t="s">
        <v>382</v>
      </c>
      <c r="G872" s="49">
        <v>43819</v>
      </c>
      <c r="H872" s="47" t="s">
        <v>2586</v>
      </c>
      <c r="I872" s="48">
        <v>43908</v>
      </c>
      <c r="J872" s="47" t="s">
        <v>1632</v>
      </c>
    </row>
    <row r="873" spans="1:10" x14ac:dyDescent="0.3">
      <c r="A873" s="47" t="s">
        <v>8</v>
      </c>
      <c r="B873" s="47" t="s">
        <v>9</v>
      </c>
      <c r="C873" s="47" t="s">
        <v>2711</v>
      </c>
      <c r="D873" s="47" t="s">
        <v>2712</v>
      </c>
      <c r="E873" s="47" t="s">
        <v>10</v>
      </c>
      <c r="F873" s="47" t="s">
        <v>380</v>
      </c>
      <c r="G873" s="47"/>
      <c r="H873" s="47" t="s">
        <v>2713</v>
      </c>
      <c r="I873" s="48">
        <v>43908</v>
      </c>
      <c r="J873" s="47" t="s">
        <v>1632</v>
      </c>
    </row>
    <row r="874" spans="1:10" x14ac:dyDescent="0.3">
      <c r="A874" s="47" t="s">
        <v>15</v>
      </c>
      <c r="B874" s="47" t="s">
        <v>59</v>
      </c>
      <c r="C874" s="47" t="s">
        <v>995</v>
      </c>
      <c r="D874" s="47" t="s">
        <v>996</v>
      </c>
      <c r="E874" s="47" t="s">
        <v>16</v>
      </c>
      <c r="F874" s="47" t="s">
        <v>382</v>
      </c>
      <c r="G874" s="49">
        <v>43749</v>
      </c>
      <c r="H874" s="47" t="s">
        <v>2944</v>
      </c>
      <c r="I874" s="48">
        <v>43909</v>
      </c>
      <c r="J874" s="47" t="s">
        <v>1632</v>
      </c>
    </row>
    <row r="875" spans="1:10" x14ac:dyDescent="0.3">
      <c r="A875" s="47" t="s">
        <v>18</v>
      </c>
      <c r="B875" s="47" t="s">
        <v>60</v>
      </c>
      <c r="C875" s="47" t="s">
        <v>2581</v>
      </c>
      <c r="D875" s="47" t="s">
        <v>2582</v>
      </c>
      <c r="E875" s="47" t="s">
        <v>29</v>
      </c>
      <c r="F875" s="47" t="s">
        <v>380</v>
      </c>
      <c r="G875" s="47"/>
      <c r="H875" s="47" t="s">
        <v>2583</v>
      </c>
      <c r="I875" s="48">
        <v>43909</v>
      </c>
      <c r="J875" s="47" t="s">
        <v>1632</v>
      </c>
    </row>
    <row r="876" spans="1:10" x14ac:dyDescent="0.3">
      <c r="A876" s="47" t="s">
        <v>18</v>
      </c>
      <c r="B876" s="47" t="s">
        <v>60</v>
      </c>
      <c r="C876" s="47" t="s">
        <v>2626</v>
      </c>
      <c r="D876" s="47" t="s">
        <v>2627</v>
      </c>
      <c r="E876" s="47" t="s">
        <v>19</v>
      </c>
      <c r="F876" s="47" t="s">
        <v>380</v>
      </c>
      <c r="G876" s="47"/>
      <c r="H876" s="47" t="s">
        <v>2628</v>
      </c>
      <c r="I876" s="48">
        <v>43909</v>
      </c>
      <c r="J876" s="47" t="s">
        <v>1632</v>
      </c>
    </row>
    <row r="877" spans="1:10" x14ac:dyDescent="0.3">
      <c r="A877" s="47" t="s">
        <v>14</v>
      </c>
      <c r="B877" s="47" t="s">
        <v>58</v>
      </c>
      <c r="C877" s="47" t="s">
        <v>2957</v>
      </c>
      <c r="D877" s="47" t="s">
        <v>2958</v>
      </c>
      <c r="E877" s="47" t="s">
        <v>135</v>
      </c>
      <c r="F877" s="47" t="s">
        <v>380</v>
      </c>
      <c r="G877" s="47"/>
      <c r="H877" s="47" t="s">
        <v>2959</v>
      </c>
      <c r="I877" s="48">
        <v>43909</v>
      </c>
      <c r="J877" s="47" t="s">
        <v>1632</v>
      </c>
    </row>
    <row r="878" spans="1:10" x14ac:dyDescent="0.3">
      <c r="A878" s="47" t="s">
        <v>15</v>
      </c>
      <c r="B878" s="47" t="s">
        <v>59</v>
      </c>
      <c r="C878" s="47" t="s">
        <v>4006</v>
      </c>
      <c r="D878" s="47" t="s">
        <v>4007</v>
      </c>
      <c r="E878" s="47" t="s">
        <v>171</v>
      </c>
      <c r="F878" s="47" t="s">
        <v>380</v>
      </c>
      <c r="G878" s="47"/>
      <c r="H878" s="47" t="s">
        <v>2497</v>
      </c>
      <c r="I878" s="48">
        <v>43909</v>
      </c>
      <c r="J878" s="47" t="s">
        <v>1632</v>
      </c>
    </row>
    <row r="879" spans="1:10" x14ac:dyDescent="0.3">
      <c r="A879" s="47" t="s">
        <v>15</v>
      </c>
      <c r="B879" s="47" t="s">
        <v>59</v>
      </c>
      <c r="C879" s="47" t="s">
        <v>2819</v>
      </c>
      <c r="D879" s="47" t="s">
        <v>2820</v>
      </c>
      <c r="E879" s="47" t="s">
        <v>171</v>
      </c>
      <c r="F879" s="47" t="s">
        <v>380</v>
      </c>
      <c r="G879" s="47"/>
      <c r="H879" s="47" t="s">
        <v>2497</v>
      </c>
      <c r="I879" s="48">
        <v>43909</v>
      </c>
      <c r="J879" s="47" t="s">
        <v>1632</v>
      </c>
    </row>
    <row r="880" spans="1:10" x14ac:dyDescent="0.3">
      <c r="A880" s="47" t="s">
        <v>14</v>
      </c>
      <c r="B880" s="47" t="s">
        <v>58</v>
      </c>
      <c r="C880" s="47" t="s">
        <v>1902</v>
      </c>
      <c r="D880" s="47" t="s">
        <v>1899</v>
      </c>
      <c r="E880" s="47" t="s">
        <v>135</v>
      </c>
      <c r="F880" s="47" t="s">
        <v>380</v>
      </c>
      <c r="G880" s="47"/>
      <c r="H880" s="47" t="s">
        <v>2600</v>
      </c>
      <c r="I880" s="48">
        <v>43909</v>
      </c>
      <c r="J880" s="47" t="s">
        <v>1632</v>
      </c>
    </row>
    <row r="881" spans="1:10" x14ac:dyDescent="0.3">
      <c r="A881" s="47" t="s">
        <v>18</v>
      </c>
      <c r="B881" s="47" t="s">
        <v>60</v>
      </c>
      <c r="C881" s="47" t="s">
        <v>2606</v>
      </c>
      <c r="D881" s="47" t="s">
        <v>2607</v>
      </c>
      <c r="E881" s="47" t="s">
        <v>272</v>
      </c>
      <c r="F881" s="47" t="s">
        <v>380</v>
      </c>
      <c r="G881" s="47"/>
      <c r="H881" s="47" t="s">
        <v>2608</v>
      </c>
      <c r="I881" s="48">
        <v>43909</v>
      </c>
      <c r="J881" s="47" t="s">
        <v>1632</v>
      </c>
    </row>
    <row r="882" spans="1:10" x14ac:dyDescent="0.3">
      <c r="A882" s="47" t="s">
        <v>15</v>
      </c>
      <c r="B882" s="47" t="s">
        <v>59</v>
      </c>
      <c r="C882" s="47" t="s">
        <v>2678</v>
      </c>
      <c r="D882" s="47" t="s">
        <v>2679</v>
      </c>
      <c r="E882" s="47" t="s">
        <v>16</v>
      </c>
      <c r="F882" s="47" t="s">
        <v>380</v>
      </c>
      <c r="G882" s="47"/>
      <c r="H882" s="47" t="s">
        <v>2680</v>
      </c>
      <c r="I882" s="48">
        <v>43909</v>
      </c>
      <c r="J882" s="47" t="s">
        <v>1632</v>
      </c>
    </row>
    <row r="883" spans="1:10" x14ac:dyDescent="0.3">
      <c r="A883" s="47" t="s">
        <v>15</v>
      </c>
      <c r="B883" s="47" t="s">
        <v>59</v>
      </c>
      <c r="C883" s="47" t="s">
        <v>2728</v>
      </c>
      <c r="D883" s="47" t="s">
        <v>2729</v>
      </c>
      <c r="E883" s="47" t="s">
        <v>16</v>
      </c>
      <c r="F883" s="47" t="s">
        <v>382</v>
      </c>
      <c r="G883" s="49">
        <v>43644</v>
      </c>
      <c r="H883" s="47" t="s">
        <v>2730</v>
      </c>
      <c r="I883" s="48">
        <v>43909</v>
      </c>
      <c r="J883" s="47" t="s">
        <v>1632</v>
      </c>
    </row>
    <row r="884" spans="1:10" x14ac:dyDescent="0.3">
      <c r="A884" s="47" t="s">
        <v>15</v>
      </c>
      <c r="B884" s="47" t="s">
        <v>59</v>
      </c>
      <c r="C884" s="47" t="s">
        <v>2705</v>
      </c>
      <c r="D884" s="47" t="s">
        <v>2706</v>
      </c>
      <c r="E884" s="47" t="s">
        <v>16</v>
      </c>
      <c r="F884" s="47" t="s">
        <v>380</v>
      </c>
      <c r="G884" s="47"/>
      <c r="H884" s="47" t="s">
        <v>2707</v>
      </c>
      <c r="I884" s="48">
        <v>43909</v>
      </c>
      <c r="J884" s="47" t="s">
        <v>1632</v>
      </c>
    </row>
    <row r="885" spans="1:10" x14ac:dyDescent="0.3">
      <c r="A885" s="47" t="s">
        <v>15</v>
      </c>
      <c r="B885" s="47" t="s">
        <v>59</v>
      </c>
      <c r="C885" s="47" t="s">
        <v>2817</v>
      </c>
      <c r="D885" s="47" t="s">
        <v>2818</v>
      </c>
      <c r="E885" s="47" t="s">
        <v>171</v>
      </c>
      <c r="F885" s="47" t="s">
        <v>380</v>
      </c>
      <c r="G885" s="47"/>
      <c r="H885" s="47" t="s">
        <v>2497</v>
      </c>
      <c r="I885" s="48">
        <v>43909</v>
      </c>
      <c r="J885" s="47" t="s">
        <v>1632</v>
      </c>
    </row>
    <row r="886" spans="1:10" x14ac:dyDescent="0.3">
      <c r="A886" s="47" t="s">
        <v>15</v>
      </c>
      <c r="B886" s="47" t="s">
        <v>59</v>
      </c>
      <c r="C886" s="47" t="s">
        <v>2495</v>
      </c>
      <c r="D886" s="47" t="s">
        <v>2496</v>
      </c>
      <c r="E886" s="47" t="s">
        <v>171</v>
      </c>
      <c r="F886" s="47" t="s">
        <v>380</v>
      </c>
      <c r="G886" s="47"/>
      <c r="H886" s="47" t="s">
        <v>2497</v>
      </c>
      <c r="I886" s="48">
        <v>43909</v>
      </c>
      <c r="J886" s="47" t="s">
        <v>1632</v>
      </c>
    </row>
    <row r="887" spans="1:10" x14ac:dyDescent="0.3">
      <c r="A887" s="47" t="s">
        <v>15</v>
      </c>
      <c r="B887" s="47" t="s">
        <v>59</v>
      </c>
      <c r="C887" s="47" t="s">
        <v>2821</v>
      </c>
      <c r="D887" s="47" t="s">
        <v>2822</v>
      </c>
      <c r="E887" s="47" t="s">
        <v>171</v>
      </c>
      <c r="F887" s="47" t="s">
        <v>380</v>
      </c>
      <c r="G887" s="47"/>
      <c r="H887" s="47" t="s">
        <v>2497</v>
      </c>
      <c r="I887" s="48">
        <v>43909</v>
      </c>
      <c r="J887" s="47" t="s">
        <v>1632</v>
      </c>
    </row>
    <row r="888" spans="1:10" x14ac:dyDescent="0.3">
      <c r="A888" s="47" t="s">
        <v>15</v>
      </c>
      <c r="B888" s="47" t="s">
        <v>59</v>
      </c>
      <c r="C888" s="47" t="s">
        <v>2735</v>
      </c>
      <c r="D888" s="47" t="s">
        <v>2736</v>
      </c>
      <c r="E888" s="47" t="s">
        <v>16</v>
      </c>
      <c r="F888" s="47" t="s">
        <v>380</v>
      </c>
      <c r="G888" s="47"/>
      <c r="H888" s="47" t="s">
        <v>2737</v>
      </c>
      <c r="I888" s="48">
        <v>43909</v>
      </c>
      <c r="J888" s="47" t="s">
        <v>1632</v>
      </c>
    </row>
    <row r="889" spans="1:10" x14ac:dyDescent="0.3">
      <c r="A889" s="47" t="s">
        <v>15</v>
      </c>
      <c r="B889" s="47" t="s">
        <v>59</v>
      </c>
      <c r="C889" s="47" t="s">
        <v>2575</v>
      </c>
      <c r="D889" s="47" t="s">
        <v>2576</v>
      </c>
      <c r="E889" s="47" t="s">
        <v>95</v>
      </c>
      <c r="F889" s="47" t="s">
        <v>380</v>
      </c>
      <c r="G889" s="47"/>
      <c r="H889" s="47" t="s">
        <v>2577</v>
      </c>
      <c r="I889" s="48">
        <v>43909</v>
      </c>
      <c r="J889" s="47" t="s">
        <v>1632</v>
      </c>
    </row>
    <row r="890" spans="1:10" x14ac:dyDescent="0.3">
      <c r="A890" s="47" t="s">
        <v>18</v>
      </c>
      <c r="B890" s="47" t="s">
        <v>60</v>
      </c>
      <c r="C890" s="47" t="s">
        <v>2660</v>
      </c>
      <c r="D890" s="47" t="s">
        <v>2661</v>
      </c>
      <c r="E890" s="47" t="s">
        <v>91</v>
      </c>
      <c r="F890" s="47" t="s">
        <v>380</v>
      </c>
      <c r="G890" s="47"/>
      <c r="H890" s="47" t="s">
        <v>2662</v>
      </c>
      <c r="I890" s="48">
        <v>43910</v>
      </c>
      <c r="J890" s="47" t="s">
        <v>1632</v>
      </c>
    </row>
    <row r="891" spans="1:10" x14ac:dyDescent="0.3">
      <c r="A891" s="47" t="s">
        <v>8</v>
      </c>
      <c r="B891" s="47" t="s">
        <v>9</v>
      </c>
      <c r="C891" s="47" t="s">
        <v>2542</v>
      </c>
      <c r="D891" s="47" t="s">
        <v>2543</v>
      </c>
      <c r="E891" s="47" t="s">
        <v>21</v>
      </c>
      <c r="F891" s="47" t="s">
        <v>380</v>
      </c>
      <c r="G891" s="47"/>
      <c r="H891" s="47" t="s">
        <v>2544</v>
      </c>
      <c r="I891" s="48">
        <v>43910</v>
      </c>
      <c r="J891" s="47" t="s">
        <v>1632</v>
      </c>
    </row>
    <row r="892" spans="1:10" x14ac:dyDescent="0.3">
      <c r="A892" s="47" t="s">
        <v>5</v>
      </c>
      <c r="B892" s="47" t="s">
        <v>6</v>
      </c>
      <c r="C892" s="47" t="s">
        <v>2693</v>
      </c>
      <c r="D892" s="47" t="s">
        <v>2694</v>
      </c>
      <c r="E892" s="47" t="s">
        <v>1828</v>
      </c>
      <c r="F892" s="47" t="s">
        <v>380</v>
      </c>
      <c r="G892" s="47"/>
      <c r="H892" s="47" t="s">
        <v>2695</v>
      </c>
      <c r="I892" s="48">
        <v>43910</v>
      </c>
      <c r="J892" s="47" t="s">
        <v>1632</v>
      </c>
    </row>
    <row r="893" spans="1:10" x14ac:dyDescent="0.3">
      <c r="A893" s="47" t="s">
        <v>18</v>
      </c>
      <c r="B893" s="47" t="s">
        <v>60</v>
      </c>
      <c r="C893" s="47" t="s">
        <v>2611</v>
      </c>
      <c r="D893" s="47" t="s">
        <v>2612</v>
      </c>
      <c r="E893" s="47" t="s">
        <v>19</v>
      </c>
      <c r="F893" s="47" t="s">
        <v>380</v>
      </c>
      <c r="G893" s="47"/>
      <c r="H893" s="47" t="s">
        <v>2613</v>
      </c>
      <c r="I893" s="48">
        <v>43910</v>
      </c>
      <c r="J893" s="47" t="s">
        <v>1632</v>
      </c>
    </row>
    <row r="894" spans="1:10" x14ac:dyDescent="0.3">
      <c r="A894" s="47" t="s">
        <v>56</v>
      </c>
      <c r="B894" s="47" t="s">
        <v>57</v>
      </c>
      <c r="C894" s="47" t="s">
        <v>2747</v>
      </c>
      <c r="D894" s="47" t="s">
        <v>2748</v>
      </c>
      <c r="E894" s="47" t="s">
        <v>63</v>
      </c>
      <c r="F894" s="47" t="s">
        <v>380</v>
      </c>
      <c r="G894" s="47"/>
      <c r="H894" s="47" t="s">
        <v>2749</v>
      </c>
      <c r="I894" s="48">
        <v>43910</v>
      </c>
      <c r="J894" s="47" t="s">
        <v>1632</v>
      </c>
    </row>
    <row r="895" spans="1:10" x14ac:dyDescent="0.3">
      <c r="A895" s="47" t="s">
        <v>14</v>
      </c>
      <c r="B895" s="47" t="s">
        <v>58</v>
      </c>
      <c r="C895" s="47" t="s">
        <v>2935</v>
      </c>
      <c r="D895" s="47" t="s">
        <v>2936</v>
      </c>
      <c r="E895" s="47" t="s">
        <v>94</v>
      </c>
      <c r="F895" s="47" t="s">
        <v>380</v>
      </c>
      <c r="G895" s="47"/>
      <c r="H895" s="47" t="s">
        <v>2937</v>
      </c>
      <c r="I895" s="48">
        <v>43910</v>
      </c>
      <c r="J895" s="47" t="s">
        <v>1632</v>
      </c>
    </row>
    <row r="896" spans="1:10" x14ac:dyDescent="0.3">
      <c r="A896" s="47" t="s">
        <v>18</v>
      </c>
      <c r="B896" s="47" t="s">
        <v>60</v>
      </c>
      <c r="C896" s="47" t="s">
        <v>2614</v>
      </c>
      <c r="D896" s="47" t="s">
        <v>2615</v>
      </c>
      <c r="E896" s="47" t="s">
        <v>91</v>
      </c>
      <c r="F896" s="47" t="s">
        <v>380</v>
      </c>
      <c r="G896" s="47"/>
      <c r="H896" s="47" t="s">
        <v>2616</v>
      </c>
      <c r="I896" s="48">
        <v>43913</v>
      </c>
      <c r="J896" s="47" t="s">
        <v>1632</v>
      </c>
    </row>
    <row r="897" spans="1:10" x14ac:dyDescent="0.3">
      <c r="A897" s="47" t="s">
        <v>18</v>
      </c>
      <c r="B897" s="47" t="s">
        <v>60</v>
      </c>
      <c r="C897" s="47" t="s">
        <v>2650</v>
      </c>
      <c r="D897" s="47" t="s">
        <v>2651</v>
      </c>
      <c r="E897" s="47" t="s">
        <v>91</v>
      </c>
      <c r="F897" s="47" t="s">
        <v>380</v>
      </c>
      <c r="G897" s="47"/>
      <c r="H897" s="47" t="s">
        <v>2652</v>
      </c>
      <c r="I897" s="48">
        <v>43913</v>
      </c>
      <c r="J897" s="47" t="s">
        <v>1632</v>
      </c>
    </row>
    <row r="898" spans="1:10" x14ac:dyDescent="0.3">
      <c r="A898" s="47" t="s">
        <v>56</v>
      </c>
      <c r="B898" s="47" t="s">
        <v>57</v>
      </c>
      <c r="C898" s="47" t="s">
        <v>2885</v>
      </c>
      <c r="D898" s="47" t="s">
        <v>465</v>
      </c>
      <c r="E898" s="47" t="s">
        <v>13</v>
      </c>
      <c r="F898" s="47" t="s">
        <v>380</v>
      </c>
      <c r="G898" s="47"/>
      <c r="H898" s="47" t="s">
        <v>2886</v>
      </c>
      <c r="I898" s="48">
        <v>43913</v>
      </c>
      <c r="J898" s="47" t="s">
        <v>1632</v>
      </c>
    </row>
    <row r="899" spans="1:10" x14ac:dyDescent="0.3">
      <c r="A899" s="47" t="s">
        <v>56</v>
      </c>
      <c r="B899" s="47" t="s">
        <v>57</v>
      </c>
      <c r="C899" s="47" t="s">
        <v>2653</v>
      </c>
      <c r="D899" s="47" t="s">
        <v>1940</v>
      </c>
      <c r="E899" s="47" t="s">
        <v>10</v>
      </c>
      <c r="F899" s="47" t="s">
        <v>380</v>
      </c>
      <c r="G899" s="47"/>
      <c r="H899" s="47" t="s">
        <v>2654</v>
      </c>
      <c r="I899" s="48">
        <v>43913</v>
      </c>
      <c r="J899" s="47" t="s">
        <v>1632</v>
      </c>
    </row>
    <row r="900" spans="1:10" x14ac:dyDescent="0.3">
      <c r="A900" s="47" t="s">
        <v>8</v>
      </c>
      <c r="B900" s="47" t="s">
        <v>9</v>
      </c>
      <c r="C900" s="47" t="s">
        <v>3546</v>
      </c>
      <c r="D900" s="47" t="s">
        <v>3547</v>
      </c>
      <c r="E900" s="47" t="s">
        <v>108</v>
      </c>
      <c r="F900" s="47" t="s">
        <v>382</v>
      </c>
      <c r="G900" s="47"/>
      <c r="H900" s="47" t="s">
        <v>3548</v>
      </c>
      <c r="I900" s="48">
        <v>43914</v>
      </c>
      <c r="J900" s="47" t="s">
        <v>1632</v>
      </c>
    </row>
    <row r="901" spans="1:10" x14ac:dyDescent="0.3">
      <c r="A901" s="47" t="s">
        <v>14</v>
      </c>
      <c r="B901" s="47" t="s">
        <v>58</v>
      </c>
      <c r="C901" s="47" t="s">
        <v>2708</v>
      </c>
      <c r="D901" s="47" t="s">
        <v>2709</v>
      </c>
      <c r="E901" s="47" t="s">
        <v>86</v>
      </c>
      <c r="F901" s="47" t="s">
        <v>380</v>
      </c>
      <c r="G901" s="47"/>
      <c r="H901" s="47" t="s">
        <v>2710</v>
      </c>
      <c r="I901" s="48">
        <v>43916</v>
      </c>
      <c r="J901" s="47" t="s">
        <v>1632</v>
      </c>
    </row>
    <row r="902" spans="1:10" x14ac:dyDescent="0.3">
      <c r="A902" s="47" t="s">
        <v>15</v>
      </c>
      <c r="B902" s="47" t="s">
        <v>59</v>
      </c>
      <c r="C902" s="47" t="s">
        <v>1988</v>
      </c>
      <c r="D902" s="47" t="s">
        <v>1989</v>
      </c>
      <c r="E902" s="47" t="s">
        <v>16</v>
      </c>
      <c r="F902" s="47" t="s">
        <v>380</v>
      </c>
      <c r="G902" s="47"/>
      <c r="H902" s="47" t="s">
        <v>2878</v>
      </c>
      <c r="I902" s="48">
        <v>43916</v>
      </c>
      <c r="J902" s="47" t="s">
        <v>1632</v>
      </c>
    </row>
    <row r="903" spans="1:10" x14ac:dyDescent="0.3">
      <c r="A903" s="47" t="s">
        <v>15</v>
      </c>
      <c r="B903" s="47" t="s">
        <v>59</v>
      </c>
      <c r="C903" s="47" t="s">
        <v>2861</v>
      </c>
      <c r="D903" s="47" t="s">
        <v>2862</v>
      </c>
      <c r="E903" s="47" t="s">
        <v>16</v>
      </c>
      <c r="F903" s="47" t="s">
        <v>380</v>
      </c>
      <c r="G903" s="47"/>
      <c r="H903" s="47" t="s">
        <v>2863</v>
      </c>
      <c r="I903" s="48">
        <v>43916</v>
      </c>
      <c r="J903" s="47" t="s">
        <v>1632</v>
      </c>
    </row>
    <row r="904" spans="1:10" x14ac:dyDescent="0.3">
      <c r="A904" s="47" t="s">
        <v>15</v>
      </c>
      <c r="B904" s="47" t="s">
        <v>59</v>
      </c>
      <c r="C904" s="47" t="s">
        <v>2702</v>
      </c>
      <c r="D904" s="47" t="s">
        <v>2703</v>
      </c>
      <c r="E904" s="47" t="s">
        <v>16</v>
      </c>
      <c r="F904" s="47" t="s">
        <v>380</v>
      </c>
      <c r="G904" s="47"/>
      <c r="H904" s="47" t="s">
        <v>2704</v>
      </c>
      <c r="I904" s="48">
        <v>43916</v>
      </c>
      <c r="J904" s="47" t="s">
        <v>1632</v>
      </c>
    </row>
    <row r="905" spans="1:10" x14ac:dyDescent="0.3">
      <c r="A905" s="47" t="s">
        <v>11</v>
      </c>
      <c r="B905" s="47" t="s">
        <v>12</v>
      </c>
      <c r="C905" s="47" t="s">
        <v>2696</v>
      </c>
      <c r="D905" s="47" t="s">
        <v>2697</v>
      </c>
      <c r="E905" s="47" t="s">
        <v>13</v>
      </c>
      <c r="F905" s="47" t="s">
        <v>380</v>
      </c>
      <c r="G905" s="47"/>
      <c r="H905" s="47" t="s">
        <v>2698</v>
      </c>
      <c r="I905" s="48">
        <v>43916</v>
      </c>
      <c r="J905" s="47" t="s">
        <v>1632</v>
      </c>
    </row>
    <row r="906" spans="1:10" x14ac:dyDescent="0.3">
      <c r="A906" s="47" t="s">
        <v>15</v>
      </c>
      <c r="B906" s="47" t="s">
        <v>59</v>
      </c>
      <c r="C906" s="47" t="s">
        <v>2899</v>
      </c>
      <c r="D906" s="47" t="s">
        <v>2900</v>
      </c>
      <c r="E906" s="47" t="s">
        <v>16</v>
      </c>
      <c r="F906" s="47" t="s">
        <v>382</v>
      </c>
      <c r="G906" s="49">
        <v>43921</v>
      </c>
      <c r="H906" s="47" t="s">
        <v>2901</v>
      </c>
      <c r="I906" s="48">
        <v>43916</v>
      </c>
      <c r="J906" s="47" t="s">
        <v>1632</v>
      </c>
    </row>
    <row r="907" spans="1:10" x14ac:dyDescent="0.3">
      <c r="A907" s="47" t="s">
        <v>15</v>
      </c>
      <c r="B907" s="47" t="s">
        <v>59</v>
      </c>
      <c r="C907" s="47" t="s">
        <v>2864</v>
      </c>
      <c r="D907" s="47" t="s">
        <v>2865</v>
      </c>
      <c r="E907" s="47" t="s">
        <v>95</v>
      </c>
      <c r="F907" s="47" t="s">
        <v>380</v>
      </c>
      <c r="G907" s="47"/>
      <c r="H907" s="47" t="s">
        <v>2866</v>
      </c>
      <c r="I907" s="48">
        <v>43916</v>
      </c>
      <c r="J907" s="47" t="s">
        <v>1632</v>
      </c>
    </row>
    <row r="908" spans="1:10" x14ac:dyDescent="0.3">
      <c r="A908" s="47" t="s">
        <v>14</v>
      </c>
      <c r="B908" s="47" t="s">
        <v>58</v>
      </c>
      <c r="C908" s="47" t="s">
        <v>2893</v>
      </c>
      <c r="D908" s="47" t="s">
        <v>2894</v>
      </c>
      <c r="E908" s="47" t="s">
        <v>94</v>
      </c>
      <c r="F908" s="47" t="s">
        <v>380</v>
      </c>
      <c r="G908" s="47"/>
      <c r="H908" s="47" t="s">
        <v>2895</v>
      </c>
      <c r="I908" s="48">
        <v>43917</v>
      </c>
      <c r="J908" s="47" t="s">
        <v>1632</v>
      </c>
    </row>
    <row r="909" spans="1:10" x14ac:dyDescent="0.3">
      <c r="A909" s="47" t="s">
        <v>56</v>
      </c>
      <c r="B909" s="47" t="s">
        <v>57</v>
      </c>
      <c r="C909" s="47" t="s">
        <v>756</v>
      </c>
      <c r="D909" s="47" t="s">
        <v>757</v>
      </c>
      <c r="E909" s="47" t="s">
        <v>10</v>
      </c>
      <c r="F909" s="47" t="s">
        <v>382</v>
      </c>
      <c r="G909" s="49">
        <v>43448</v>
      </c>
      <c r="H909" s="47" t="s">
        <v>2914</v>
      </c>
      <c r="I909" s="48">
        <v>43917</v>
      </c>
      <c r="J909" s="47" t="s">
        <v>1632</v>
      </c>
    </row>
    <row r="910" spans="1:10" x14ac:dyDescent="0.3">
      <c r="A910" s="47" t="s">
        <v>11</v>
      </c>
      <c r="B910" s="47" t="s">
        <v>12</v>
      </c>
      <c r="C910" s="47" t="s">
        <v>2515</v>
      </c>
      <c r="D910" s="47" t="s">
        <v>2516</v>
      </c>
      <c r="E910" s="47" t="s">
        <v>27</v>
      </c>
      <c r="F910" s="47" t="s">
        <v>380</v>
      </c>
      <c r="G910" s="47"/>
      <c r="H910" s="47" t="s">
        <v>2517</v>
      </c>
      <c r="I910" s="48">
        <v>43917</v>
      </c>
      <c r="J910" s="47" t="s">
        <v>1632</v>
      </c>
    </row>
    <row r="911" spans="1:10" x14ac:dyDescent="0.3">
      <c r="A911" s="47" t="s">
        <v>11</v>
      </c>
      <c r="B911" s="47" t="s">
        <v>12</v>
      </c>
      <c r="C911" s="47" t="s">
        <v>2629</v>
      </c>
      <c r="D911" s="47" t="s">
        <v>2630</v>
      </c>
      <c r="E911" s="47" t="s">
        <v>24</v>
      </c>
      <c r="F911" s="47" t="s">
        <v>380</v>
      </c>
      <c r="G911" s="47"/>
      <c r="H911" s="47" t="s">
        <v>2631</v>
      </c>
      <c r="I911" s="48">
        <v>43917</v>
      </c>
      <c r="J911" s="47" t="s">
        <v>1632</v>
      </c>
    </row>
    <row r="912" spans="1:10" x14ac:dyDescent="0.3">
      <c r="A912" s="47" t="s">
        <v>11</v>
      </c>
      <c r="B912" s="47" t="s">
        <v>12</v>
      </c>
      <c r="C912" s="47" t="s">
        <v>2507</v>
      </c>
      <c r="D912" s="47" t="s">
        <v>2152</v>
      </c>
      <c r="E912" s="47" t="s">
        <v>22</v>
      </c>
      <c r="F912" s="47" t="s">
        <v>380</v>
      </c>
      <c r="G912" s="47"/>
      <c r="H912" s="47" t="s">
        <v>2508</v>
      </c>
      <c r="I912" s="48">
        <v>43917</v>
      </c>
      <c r="J912" s="47" t="s">
        <v>1632</v>
      </c>
    </row>
    <row r="913" spans="1:10" x14ac:dyDescent="0.3">
      <c r="A913" s="47" t="s">
        <v>2</v>
      </c>
      <c r="B913" s="47" t="s">
        <v>3</v>
      </c>
      <c r="C913" s="47" t="s">
        <v>3207</v>
      </c>
      <c r="D913" s="47" t="s">
        <v>3208</v>
      </c>
      <c r="E913" s="47" t="s">
        <v>35</v>
      </c>
      <c r="F913" s="47" t="s">
        <v>380</v>
      </c>
      <c r="G913" s="47"/>
      <c r="H913" s="47" t="s">
        <v>3209</v>
      </c>
      <c r="I913" s="48">
        <v>43917</v>
      </c>
      <c r="J913" s="47" t="s">
        <v>1632</v>
      </c>
    </row>
    <row r="914" spans="1:10" x14ac:dyDescent="0.3">
      <c r="A914" s="47" t="s">
        <v>11</v>
      </c>
      <c r="B914" s="47" t="s">
        <v>12</v>
      </c>
      <c r="C914" s="47" t="s">
        <v>2504</v>
      </c>
      <c r="D914" s="47" t="s">
        <v>2505</v>
      </c>
      <c r="E914" s="47" t="s">
        <v>88</v>
      </c>
      <c r="F914" s="47" t="s">
        <v>380</v>
      </c>
      <c r="G914" s="47"/>
      <c r="H914" s="47" t="s">
        <v>2506</v>
      </c>
      <c r="I914" s="48">
        <v>43917</v>
      </c>
      <c r="J914" s="47" t="s">
        <v>1632</v>
      </c>
    </row>
    <row r="915" spans="1:10" x14ac:dyDescent="0.3">
      <c r="A915" s="47" t="s">
        <v>2</v>
      </c>
      <c r="B915" s="47" t="s">
        <v>3</v>
      </c>
      <c r="C915" s="47" t="s">
        <v>3144</v>
      </c>
      <c r="D915" s="47" t="s">
        <v>3145</v>
      </c>
      <c r="E915" s="47" t="s">
        <v>4</v>
      </c>
      <c r="F915" s="47" t="s">
        <v>380</v>
      </c>
      <c r="G915" s="47"/>
      <c r="H915" s="47" t="s">
        <v>3146</v>
      </c>
      <c r="I915" s="48">
        <v>43917</v>
      </c>
      <c r="J915" s="47" t="s">
        <v>1632</v>
      </c>
    </row>
    <row r="916" spans="1:10" x14ac:dyDescent="0.3">
      <c r="A916" s="47" t="s">
        <v>56</v>
      </c>
      <c r="B916" s="47" t="s">
        <v>57</v>
      </c>
      <c r="C916" s="47" t="s">
        <v>2741</v>
      </c>
      <c r="D916" s="47" t="s">
        <v>2742</v>
      </c>
      <c r="E916" s="47" t="s">
        <v>63</v>
      </c>
      <c r="F916" s="47" t="s">
        <v>380</v>
      </c>
      <c r="G916" s="47"/>
      <c r="H916" s="47" t="s">
        <v>2743</v>
      </c>
      <c r="I916" s="48">
        <v>43917</v>
      </c>
      <c r="J916" s="47" t="s">
        <v>1632</v>
      </c>
    </row>
    <row r="917" spans="1:10" x14ac:dyDescent="0.3">
      <c r="A917" s="47" t="s">
        <v>56</v>
      </c>
      <c r="B917" s="47" t="s">
        <v>57</v>
      </c>
      <c r="C917" s="47" t="s">
        <v>2805</v>
      </c>
      <c r="D917" s="47" t="s">
        <v>2806</v>
      </c>
      <c r="E917" s="47" t="s">
        <v>63</v>
      </c>
      <c r="F917" s="47" t="s">
        <v>380</v>
      </c>
      <c r="G917" s="47"/>
      <c r="H917" s="47" t="s">
        <v>2807</v>
      </c>
      <c r="I917" s="48">
        <v>43917</v>
      </c>
      <c r="J917" s="47" t="s">
        <v>1632</v>
      </c>
    </row>
    <row r="918" spans="1:10" x14ac:dyDescent="0.3">
      <c r="A918" s="47" t="s">
        <v>56</v>
      </c>
      <c r="B918" s="47" t="s">
        <v>57</v>
      </c>
      <c r="C918" s="47" t="s">
        <v>2966</v>
      </c>
      <c r="D918" s="47" t="s">
        <v>2967</v>
      </c>
      <c r="E918" s="47" t="s">
        <v>63</v>
      </c>
      <c r="F918" s="47" t="s">
        <v>382</v>
      </c>
      <c r="G918" s="47"/>
      <c r="H918" s="47" t="s">
        <v>2968</v>
      </c>
      <c r="I918" s="48">
        <v>43917</v>
      </c>
      <c r="J918" s="47" t="s">
        <v>1632</v>
      </c>
    </row>
    <row r="919" spans="1:10" x14ac:dyDescent="0.3">
      <c r="A919" s="47" t="s">
        <v>11</v>
      </c>
      <c r="B919" s="47" t="s">
        <v>12</v>
      </c>
      <c r="C919" s="47" t="s">
        <v>2587</v>
      </c>
      <c r="D919" s="47" t="s">
        <v>2588</v>
      </c>
      <c r="E919" s="47" t="s">
        <v>24</v>
      </c>
      <c r="F919" s="47" t="s">
        <v>380</v>
      </c>
      <c r="G919" s="47"/>
      <c r="H919" s="47" t="s">
        <v>2589</v>
      </c>
      <c r="I919" s="48">
        <v>43917</v>
      </c>
      <c r="J919" s="47" t="s">
        <v>1632</v>
      </c>
    </row>
    <row r="920" spans="1:10" x14ac:dyDescent="0.3">
      <c r="A920" s="47" t="s">
        <v>14</v>
      </c>
      <c r="B920" s="47" t="s">
        <v>58</v>
      </c>
      <c r="C920" s="47" t="s">
        <v>2578</v>
      </c>
      <c r="D920" s="47" t="s">
        <v>2579</v>
      </c>
      <c r="E920" s="47" t="s">
        <v>90</v>
      </c>
      <c r="F920" s="47" t="s">
        <v>380</v>
      </c>
      <c r="G920" s="47"/>
      <c r="H920" s="47" t="s">
        <v>2580</v>
      </c>
      <c r="I920" s="48">
        <v>43917</v>
      </c>
      <c r="J920" s="47" t="s">
        <v>1632</v>
      </c>
    </row>
    <row r="921" spans="1:10" x14ac:dyDescent="0.3">
      <c r="A921" s="47" t="s">
        <v>2</v>
      </c>
      <c r="B921" s="47" t="s">
        <v>3</v>
      </c>
      <c r="C921" s="47" t="s">
        <v>3239</v>
      </c>
      <c r="D921" s="47" t="s">
        <v>3240</v>
      </c>
      <c r="E921" s="47" t="s">
        <v>35</v>
      </c>
      <c r="F921" s="47" t="s">
        <v>380</v>
      </c>
      <c r="G921" s="47"/>
      <c r="H921" s="47" t="s">
        <v>3241</v>
      </c>
      <c r="I921" s="48">
        <v>43917</v>
      </c>
      <c r="J921" s="47" t="s">
        <v>1632</v>
      </c>
    </row>
    <row r="922" spans="1:10" x14ac:dyDescent="0.3">
      <c r="A922" s="47" t="s">
        <v>11</v>
      </c>
      <c r="B922" s="47" t="s">
        <v>12</v>
      </c>
      <c r="C922" s="47" t="s">
        <v>2723</v>
      </c>
      <c r="D922" s="47" t="s">
        <v>2724</v>
      </c>
      <c r="E922" s="47" t="s">
        <v>24</v>
      </c>
      <c r="F922" s="47" t="s">
        <v>380</v>
      </c>
      <c r="G922" s="47"/>
      <c r="H922" s="47" t="s">
        <v>2725</v>
      </c>
      <c r="I922" s="48">
        <v>43917</v>
      </c>
      <c r="J922" s="47" t="s">
        <v>1632</v>
      </c>
    </row>
    <row r="923" spans="1:10" ht="28.8" x14ac:dyDescent="0.3">
      <c r="A923" s="47" t="s">
        <v>56</v>
      </c>
      <c r="B923" s="47" t="s">
        <v>57</v>
      </c>
      <c r="C923" s="47" t="s">
        <v>2802</v>
      </c>
      <c r="D923" s="47" t="s">
        <v>2803</v>
      </c>
      <c r="E923" s="47" t="s">
        <v>63</v>
      </c>
      <c r="F923" s="47" t="s">
        <v>380</v>
      </c>
      <c r="G923" s="47"/>
      <c r="H923" s="47" t="s">
        <v>2804</v>
      </c>
      <c r="I923" s="48">
        <v>43917</v>
      </c>
      <c r="J923" s="47" t="s">
        <v>1632</v>
      </c>
    </row>
    <row r="924" spans="1:10" x14ac:dyDescent="0.3">
      <c r="A924" s="47" t="s">
        <v>11</v>
      </c>
      <c r="B924" s="47" t="s">
        <v>12</v>
      </c>
      <c r="C924" s="47" t="s">
        <v>2536</v>
      </c>
      <c r="D924" s="47" t="s">
        <v>2537</v>
      </c>
      <c r="E924" s="47" t="s">
        <v>24</v>
      </c>
      <c r="F924" s="47" t="s">
        <v>380</v>
      </c>
      <c r="G924" s="47"/>
      <c r="H924" s="47" t="s">
        <v>2538</v>
      </c>
      <c r="I924" s="48">
        <v>43917</v>
      </c>
      <c r="J924" s="47" t="s">
        <v>1632</v>
      </c>
    </row>
    <row r="925" spans="1:10" x14ac:dyDescent="0.3">
      <c r="A925" s="47" t="s">
        <v>56</v>
      </c>
      <c r="B925" s="47" t="s">
        <v>57</v>
      </c>
      <c r="C925" s="47" t="s">
        <v>2753</v>
      </c>
      <c r="D925" s="47" t="s">
        <v>2754</v>
      </c>
      <c r="E925" s="47" t="s">
        <v>63</v>
      </c>
      <c r="F925" s="47" t="s">
        <v>380</v>
      </c>
      <c r="G925" s="47"/>
      <c r="H925" s="47" t="s">
        <v>2755</v>
      </c>
      <c r="I925" s="48">
        <v>43917</v>
      </c>
      <c r="J925" s="47" t="s">
        <v>1632</v>
      </c>
    </row>
    <row r="926" spans="1:10" x14ac:dyDescent="0.3">
      <c r="A926" s="47" t="s">
        <v>56</v>
      </c>
      <c r="B926" s="47" t="s">
        <v>57</v>
      </c>
      <c r="C926" s="47" t="s">
        <v>2658</v>
      </c>
      <c r="D926" s="47" t="s">
        <v>402</v>
      </c>
      <c r="E926" s="47" t="s">
        <v>10</v>
      </c>
      <c r="F926" s="47" t="s">
        <v>380</v>
      </c>
      <c r="G926" s="47"/>
      <c r="H926" s="47" t="s">
        <v>2659</v>
      </c>
      <c r="I926" s="48">
        <v>43920</v>
      </c>
      <c r="J926" s="47" t="s">
        <v>1632</v>
      </c>
    </row>
    <row r="927" spans="1:10" x14ac:dyDescent="0.3">
      <c r="A927" s="47" t="s">
        <v>56</v>
      </c>
      <c r="B927" s="47" t="s">
        <v>57</v>
      </c>
      <c r="C927" s="47" t="s">
        <v>2887</v>
      </c>
      <c r="D927" s="47" t="s">
        <v>2888</v>
      </c>
      <c r="E927" s="47" t="s">
        <v>35</v>
      </c>
      <c r="F927" s="47" t="s">
        <v>380</v>
      </c>
      <c r="G927" s="47"/>
      <c r="H927" s="47" t="s">
        <v>2889</v>
      </c>
      <c r="I927" s="48">
        <v>43920</v>
      </c>
      <c r="J927" s="47" t="s">
        <v>1632</v>
      </c>
    </row>
    <row r="928" spans="1:10" x14ac:dyDescent="0.3">
      <c r="A928" s="47" t="s">
        <v>14</v>
      </c>
      <c r="B928" s="47" t="s">
        <v>58</v>
      </c>
      <c r="C928" s="47" t="s">
        <v>2726</v>
      </c>
      <c r="D928" s="47" t="s">
        <v>116</v>
      </c>
      <c r="E928" s="47" t="s">
        <v>92</v>
      </c>
      <c r="F928" s="47" t="s">
        <v>382</v>
      </c>
      <c r="G928" s="49">
        <v>43524</v>
      </c>
      <c r="H928" s="47" t="s">
        <v>2727</v>
      </c>
      <c r="I928" s="48">
        <v>43921</v>
      </c>
      <c r="J928" s="47" t="s">
        <v>1632</v>
      </c>
    </row>
    <row r="929" spans="1:10" x14ac:dyDescent="0.3">
      <c r="A929" s="47" t="s">
        <v>18</v>
      </c>
      <c r="B929" s="47" t="s">
        <v>60</v>
      </c>
      <c r="C929" s="47" t="s">
        <v>2593</v>
      </c>
      <c r="D929" s="47" t="s">
        <v>2594</v>
      </c>
      <c r="E929" s="47" t="s">
        <v>36</v>
      </c>
      <c r="F929" s="47" t="s">
        <v>380</v>
      </c>
      <c r="G929" s="47"/>
      <c r="H929" s="47" t="s">
        <v>2954</v>
      </c>
      <c r="I929" s="48">
        <v>43921</v>
      </c>
      <c r="J929" s="47" t="s">
        <v>1632</v>
      </c>
    </row>
    <row r="930" spans="1:10" x14ac:dyDescent="0.3">
      <c r="A930" s="47" t="s">
        <v>8</v>
      </c>
      <c r="B930" s="47" t="s">
        <v>9</v>
      </c>
      <c r="C930" s="47" t="s">
        <v>2921</v>
      </c>
      <c r="D930" s="47" t="s">
        <v>2922</v>
      </c>
      <c r="E930" s="47" t="s">
        <v>20</v>
      </c>
      <c r="F930" s="47" t="s">
        <v>380</v>
      </c>
      <c r="G930" s="47"/>
      <c r="H930" s="47" t="s">
        <v>2923</v>
      </c>
      <c r="I930" s="48">
        <v>43922</v>
      </c>
      <c r="J930" s="47" t="s">
        <v>2871</v>
      </c>
    </row>
    <row r="931" spans="1:10" x14ac:dyDescent="0.3">
      <c r="A931" s="47" t="s">
        <v>5</v>
      </c>
      <c r="B931" s="47" t="s">
        <v>6</v>
      </c>
      <c r="C931" s="47" t="s">
        <v>2908</v>
      </c>
      <c r="D931" s="47" t="s">
        <v>2909</v>
      </c>
      <c r="E931" s="47" t="s">
        <v>7</v>
      </c>
      <c r="F931" s="47" t="s">
        <v>380</v>
      </c>
      <c r="G931" s="47"/>
      <c r="H931" s="47" t="s">
        <v>2910</v>
      </c>
      <c r="I931" s="48">
        <v>43923</v>
      </c>
      <c r="J931" s="47" t="s">
        <v>2871</v>
      </c>
    </row>
    <row r="932" spans="1:10" x14ac:dyDescent="0.3">
      <c r="A932" s="47" t="s">
        <v>56</v>
      </c>
      <c r="B932" s="47" t="s">
        <v>57</v>
      </c>
      <c r="C932" s="47" t="s">
        <v>2955</v>
      </c>
      <c r="D932" s="47" t="s">
        <v>2909</v>
      </c>
      <c r="E932" s="47" t="s">
        <v>27</v>
      </c>
      <c r="F932" s="47" t="s">
        <v>380</v>
      </c>
      <c r="G932" s="47"/>
      <c r="H932" s="47" t="s">
        <v>2956</v>
      </c>
      <c r="I932" s="48">
        <v>43923</v>
      </c>
      <c r="J932" s="47" t="s">
        <v>2871</v>
      </c>
    </row>
    <row r="933" spans="1:10" x14ac:dyDescent="0.3">
      <c r="A933" s="47" t="s">
        <v>56</v>
      </c>
      <c r="B933" s="47" t="s">
        <v>57</v>
      </c>
      <c r="C933" s="47" t="s">
        <v>256</v>
      </c>
      <c r="D933" s="47" t="s">
        <v>257</v>
      </c>
      <c r="E933" s="47" t="s">
        <v>63</v>
      </c>
      <c r="F933" s="47" t="s">
        <v>380</v>
      </c>
      <c r="G933" s="47"/>
      <c r="H933" s="47" t="s">
        <v>2972</v>
      </c>
      <c r="I933" s="48">
        <v>43924</v>
      </c>
      <c r="J933" s="47" t="s">
        <v>2871</v>
      </c>
    </row>
    <row r="934" spans="1:10" x14ac:dyDescent="0.3">
      <c r="A934" s="47" t="s">
        <v>15</v>
      </c>
      <c r="B934" s="47" t="s">
        <v>59</v>
      </c>
      <c r="C934" s="47" t="s">
        <v>2911</v>
      </c>
      <c r="D934" s="47" t="s">
        <v>2912</v>
      </c>
      <c r="E934" s="47" t="s">
        <v>68</v>
      </c>
      <c r="F934" s="47" t="s">
        <v>380</v>
      </c>
      <c r="G934" s="47"/>
      <c r="H934" s="47" t="s">
        <v>2913</v>
      </c>
      <c r="I934" s="48">
        <v>43924</v>
      </c>
      <c r="J934" s="47" t="s">
        <v>2871</v>
      </c>
    </row>
    <row r="935" spans="1:10" x14ac:dyDescent="0.3">
      <c r="A935" s="47" t="s">
        <v>56</v>
      </c>
      <c r="B935" s="47" t="s">
        <v>57</v>
      </c>
      <c r="C935" s="47" t="s">
        <v>2983</v>
      </c>
      <c r="D935" s="47" t="s">
        <v>2984</v>
      </c>
      <c r="E935" s="47" t="s">
        <v>63</v>
      </c>
      <c r="F935" s="47" t="s">
        <v>380</v>
      </c>
      <c r="G935" s="47"/>
      <c r="H935" s="47" t="s">
        <v>2985</v>
      </c>
      <c r="I935" s="48">
        <v>43924</v>
      </c>
      <c r="J935" s="47" t="s">
        <v>2871</v>
      </c>
    </row>
    <row r="936" spans="1:10" x14ac:dyDescent="0.3">
      <c r="A936" s="47" t="s">
        <v>56</v>
      </c>
      <c r="B936" s="47" t="s">
        <v>57</v>
      </c>
      <c r="C936" s="47" t="s">
        <v>2986</v>
      </c>
      <c r="D936" s="47" t="s">
        <v>2987</v>
      </c>
      <c r="E936" s="47" t="s">
        <v>63</v>
      </c>
      <c r="F936" s="47" t="s">
        <v>380</v>
      </c>
      <c r="G936" s="47"/>
      <c r="H936" s="47" t="s">
        <v>2988</v>
      </c>
      <c r="I936" s="48">
        <v>43924</v>
      </c>
      <c r="J936" s="47" t="s">
        <v>2871</v>
      </c>
    </row>
    <row r="937" spans="1:10" x14ac:dyDescent="0.3">
      <c r="A937" s="47" t="s">
        <v>15</v>
      </c>
      <c r="B937" s="47" t="s">
        <v>59</v>
      </c>
      <c r="C937" s="47" t="s">
        <v>2932</v>
      </c>
      <c r="D937" s="47" t="s">
        <v>2933</v>
      </c>
      <c r="E937" s="47" t="s">
        <v>16</v>
      </c>
      <c r="F937" s="47" t="s">
        <v>380</v>
      </c>
      <c r="G937" s="47"/>
      <c r="H937" s="47" t="s">
        <v>2934</v>
      </c>
      <c r="I937" s="48">
        <v>43924</v>
      </c>
      <c r="J937" s="47" t="s">
        <v>2871</v>
      </c>
    </row>
    <row r="938" spans="1:10" x14ac:dyDescent="0.3">
      <c r="A938" s="47" t="s">
        <v>15</v>
      </c>
      <c r="B938" s="47" t="s">
        <v>59</v>
      </c>
      <c r="C938" s="47" t="s">
        <v>4027</v>
      </c>
      <c r="D938" s="47" t="s">
        <v>4028</v>
      </c>
      <c r="E938" s="47" t="s">
        <v>16</v>
      </c>
      <c r="F938" s="47" t="s">
        <v>380</v>
      </c>
      <c r="G938" s="47"/>
      <c r="H938" s="47" t="s">
        <v>2881</v>
      </c>
      <c r="I938" s="48">
        <v>43924</v>
      </c>
      <c r="J938" s="47" t="s">
        <v>2871</v>
      </c>
    </row>
    <row r="939" spans="1:10" x14ac:dyDescent="0.3">
      <c r="A939" s="47" t="s">
        <v>56</v>
      </c>
      <c r="B939" s="47" t="s">
        <v>57</v>
      </c>
      <c r="C939" s="47" t="s">
        <v>2977</v>
      </c>
      <c r="D939" s="47" t="s">
        <v>2978</v>
      </c>
      <c r="E939" s="47" t="s">
        <v>63</v>
      </c>
      <c r="F939" s="47" t="s">
        <v>380</v>
      </c>
      <c r="G939" s="47"/>
      <c r="H939" s="47" t="s">
        <v>2979</v>
      </c>
      <c r="I939" s="48">
        <v>43924</v>
      </c>
      <c r="J939" s="47" t="s">
        <v>2871</v>
      </c>
    </row>
    <row r="940" spans="1:10" x14ac:dyDescent="0.3">
      <c r="A940" s="47" t="s">
        <v>56</v>
      </c>
      <c r="B940" s="47" t="s">
        <v>57</v>
      </c>
      <c r="C940" s="47" t="s">
        <v>2996</v>
      </c>
      <c r="D940" s="47" t="s">
        <v>2997</v>
      </c>
      <c r="E940" s="47" t="s">
        <v>63</v>
      </c>
      <c r="F940" s="47" t="s">
        <v>380</v>
      </c>
      <c r="G940" s="47"/>
      <c r="H940" s="47" t="s">
        <v>2998</v>
      </c>
      <c r="I940" s="48">
        <v>43924</v>
      </c>
      <c r="J940" s="47" t="s">
        <v>2871</v>
      </c>
    </row>
    <row r="941" spans="1:10" x14ac:dyDescent="0.3">
      <c r="A941" s="47" t="s">
        <v>15</v>
      </c>
      <c r="B941" s="47" t="s">
        <v>59</v>
      </c>
      <c r="C941" s="47" t="s">
        <v>2879</v>
      </c>
      <c r="D941" s="47" t="s">
        <v>2880</v>
      </c>
      <c r="E941" s="47" t="s">
        <v>16</v>
      </c>
      <c r="F941" s="47" t="s">
        <v>380</v>
      </c>
      <c r="G941" s="47"/>
      <c r="H941" s="47" t="s">
        <v>2881</v>
      </c>
      <c r="I941" s="48">
        <v>43924</v>
      </c>
      <c r="J941" s="47" t="s">
        <v>2871</v>
      </c>
    </row>
    <row r="942" spans="1:10" x14ac:dyDescent="0.3">
      <c r="A942" s="47" t="s">
        <v>56</v>
      </c>
      <c r="B942" s="47" t="s">
        <v>57</v>
      </c>
      <c r="C942" s="47" t="s">
        <v>2872</v>
      </c>
      <c r="D942" s="47" t="s">
        <v>2873</v>
      </c>
      <c r="E942" s="47" t="s">
        <v>16</v>
      </c>
      <c r="F942" s="47" t="s">
        <v>380</v>
      </c>
      <c r="G942" s="47"/>
      <c r="H942" s="47" t="s">
        <v>2874</v>
      </c>
      <c r="I942" s="48">
        <v>43924</v>
      </c>
      <c r="J942" s="47" t="s">
        <v>2871</v>
      </c>
    </row>
    <row r="943" spans="1:10" x14ac:dyDescent="0.3">
      <c r="A943" s="47" t="s">
        <v>56</v>
      </c>
      <c r="B943" s="47" t="s">
        <v>57</v>
      </c>
      <c r="C943" s="47" t="s">
        <v>1550</v>
      </c>
      <c r="D943" s="47" t="s">
        <v>3979</v>
      </c>
      <c r="E943" s="47" t="s">
        <v>63</v>
      </c>
      <c r="F943" s="47" t="s">
        <v>380</v>
      </c>
      <c r="G943" s="47"/>
      <c r="H943" s="47" t="s">
        <v>2995</v>
      </c>
      <c r="I943" s="48">
        <v>43924</v>
      </c>
      <c r="J943" s="47" t="s">
        <v>2871</v>
      </c>
    </row>
    <row r="944" spans="1:10" x14ac:dyDescent="0.3">
      <c r="A944" s="47" t="s">
        <v>56</v>
      </c>
      <c r="B944" s="47" t="s">
        <v>57</v>
      </c>
      <c r="C944" s="47" t="s">
        <v>2960</v>
      </c>
      <c r="D944" s="47" t="s">
        <v>2961</v>
      </c>
      <c r="E944" s="47" t="s">
        <v>63</v>
      </c>
      <c r="F944" s="47" t="s">
        <v>380</v>
      </c>
      <c r="G944" s="47"/>
      <c r="H944" s="47" t="s">
        <v>2962</v>
      </c>
      <c r="I944" s="48">
        <v>43924</v>
      </c>
      <c r="J944" s="47" t="s">
        <v>2871</v>
      </c>
    </row>
    <row r="945" spans="1:10" x14ac:dyDescent="0.3">
      <c r="A945" s="47" t="s">
        <v>56</v>
      </c>
      <c r="B945" s="47" t="s">
        <v>57</v>
      </c>
      <c r="C945" s="47" t="s">
        <v>2992</v>
      </c>
      <c r="D945" s="47" t="s">
        <v>2993</v>
      </c>
      <c r="E945" s="47" t="s">
        <v>63</v>
      </c>
      <c r="F945" s="47" t="s">
        <v>380</v>
      </c>
      <c r="G945" s="47"/>
      <c r="H945" s="47" t="s">
        <v>2994</v>
      </c>
      <c r="I945" s="48">
        <v>43924</v>
      </c>
      <c r="J945" s="47" t="s">
        <v>2871</v>
      </c>
    </row>
    <row r="946" spans="1:10" x14ac:dyDescent="0.3">
      <c r="A946" s="47" t="s">
        <v>56</v>
      </c>
      <c r="B946" s="47" t="s">
        <v>57</v>
      </c>
      <c r="C946" s="47" t="s">
        <v>2963</v>
      </c>
      <c r="D946" s="47" t="s">
        <v>2964</v>
      </c>
      <c r="E946" s="47" t="s">
        <v>63</v>
      </c>
      <c r="F946" s="47" t="s">
        <v>380</v>
      </c>
      <c r="G946" s="47"/>
      <c r="H946" s="47" t="s">
        <v>2965</v>
      </c>
      <c r="I946" s="48">
        <v>43924</v>
      </c>
      <c r="J946" s="47" t="s">
        <v>2871</v>
      </c>
    </row>
    <row r="947" spans="1:10" x14ac:dyDescent="0.3">
      <c r="A947" s="47" t="s">
        <v>56</v>
      </c>
      <c r="B947" s="47" t="s">
        <v>57</v>
      </c>
      <c r="C947" s="47" t="s">
        <v>1735</v>
      </c>
      <c r="D947" s="47" t="s">
        <v>1736</v>
      </c>
      <c r="E947" s="47" t="s">
        <v>63</v>
      </c>
      <c r="F947" s="47" t="s">
        <v>380</v>
      </c>
      <c r="G947" s="47"/>
      <c r="H947" s="47" t="s">
        <v>2973</v>
      </c>
      <c r="I947" s="48">
        <v>43924</v>
      </c>
      <c r="J947" s="47" t="s">
        <v>2871</v>
      </c>
    </row>
    <row r="948" spans="1:10" x14ac:dyDescent="0.3">
      <c r="A948" s="47" t="s">
        <v>11</v>
      </c>
      <c r="B948" s="47" t="s">
        <v>12</v>
      </c>
      <c r="C948" s="47" t="s">
        <v>2926</v>
      </c>
      <c r="D948" s="47" t="s">
        <v>2927</v>
      </c>
      <c r="E948" s="47" t="s">
        <v>88</v>
      </c>
      <c r="F948" s="47" t="s">
        <v>380</v>
      </c>
      <c r="G948" s="47"/>
      <c r="H948" s="47" t="s">
        <v>2928</v>
      </c>
      <c r="I948" s="48">
        <v>43927</v>
      </c>
      <c r="J948" s="47" t="s">
        <v>2871</v>
      </c>
    </row>
    <row r="949" spans="1:10" x14ac:dyDescent="0.3">
      <c r="A949" s="47" t="s">
        <v>11</v>
      </c>
      <c r="B949" s="47" t="s">
        <v>12</v>
      </c>
      <c r="C949" s="47" t="s">
        <v>2902</v>
      </c>
      <c r="D949" s="47" t="s">
        <v>2903</v>
      </c>
      <c r="E949" s="47" t="s">
        <v>22</v>
      </c>
      <c r="F949" s="47" t="s">
        <v>380</v>
      </c>
      <c r="G949" s="47"/>
      <c r="H949" s="47" t="s">
        <v>2904</v>
      </c>
      <c r="I949" s="48">
        <v>43927</v>
      </c>
      <c r="J949" s="47" t="s">
        <v>2871</v>
      </c>
    </row>
    <row r="950" spans="1:10" x14ac:dyDescent="0.3">
      <c r="A950" s="47" t="s">
        <v>11</v>
      </c>
      <c r="B950" s="47" t="s">
        <v>12</v>
      </c>
      <c r="C950" s="47" t="s">
        <v>2890</v>
      </c>
      <c r="D950" s="47" t="s">
        <v>2891</v>
      </c>
      <c r="E950" s="47" t="s">
        <v>27</v>
      </c>
      <c r="F950" s="47" t="s">
        <v>380</v>
      </c>
      <c r="G950" s="47"/>
      <c r="H950" s="47" t="s">
        <v>2892</v>
      </c>
      <c r="I950" s="48">
        <v>43927</v>
      </c>
      <c r="J950" s="47" t="s">
        <v>2871</v>
      </c>
    </row>
    <row r="951" spans="1:10" x14ac:dyDescent="0.3">
      <c r="A951" s="47" t="s">
        <v>11</v>
      </c>
      <c r="B951" s="47" t="s">
        <v>12</v>
      </c>
      <c r="C951" s="47" t="s">
        <v>2938</v>
      </c>
      <c r="D951" s="47" t="s">
        <v>2939</v>
      </c>
      <c r="E951" s="47" t="s">
        <v>24</v>
      </c>
      <c r="F951" s="47" t="s">
        <v>380</v>
      </c>
      <c r="G951" s="47"/>
      <c r="H951" s="47" t="s">
        <v>2940</v>
      </c>
      <c r="I951" s="48">
        <v>43927</v>
      </c>
      <c r="J951" s="47" t="s">
        <v>2871</v>
      </c>
    </row>
    <row r="952" spans="1:10" x14ac:dyDescent="0.3">
      <c r="A952" s="47" t="s">
        <v>8</v>
      </c>
      <c r="B952" s="47" t="s">
        <v>9</v>
      </c>
      <c r="C952" s="47" t="s">
        <v>2882</v>
      </c>
      <c r="D952" s="47" t="s">
        <v>2883</v>
      </c>
      <c r="E952" s="47" t="s">
        <v>108</v>
      </c>
      <c r="F952" s="47" t="s">
        <v>380</v>
      </c>
      <c r="G952" s="47"/>
      <c r="H952" s="47" t="s">
        <v>2884</v>
      </c>
      <c r="I952" s="48">
        <v>43927</v>
      </c>
      <c r="J952" s="47" t="s">
        <v>2871</v>
      </c>
    </row>
    <row r="953" spans="1:10" x14ac:dyDescent="0.3">
      <c r="A953" s="47" t="s">
        <v>8</v>
      </c>
      <c r="B953" s="47" t="s">
        <v>9</v>
      </c>
      <c r="C953" s="47" t="s">
        <v>2918</v>
      </c>
      <c r="D953" s="47" t="s">
        <v>2919</v>
      </c>
      <c r="E953" s="47" t="s">
        <v>21</v>
      </c>
      <c r="F953" s="47" t="s">
        <v>380</v>
      </c>
      <c r="G953" s="47"/>
      <c r="H953" s="47" t="s">
        <v>2920</v>
      </c>
      <c r="I953" s="48">
        <v>43927</v>
      </c>
      <c r="J953" s="47" t="s">
        <v>2871</v>
      </c>
    </row>
    <row r="954" spans="1:10" x14ac:dyDescent="0.3">
      <c r="A954" s="47" t="s">
        <v>8</v>
      </c>
      <c r="B954" s="47" t="s">
        <v>9</v>
      </c>
      <c r="C954" s="47" t="s">
        <v>2945</v>
      </c>
      <c r="D954" s="47" t="s">
        <v>2946</v>
      </c>
      <c r="E954" s="47" t="s">
        <v>21</v>
      </c>
      <c r="F954" s="47" t="s">
        <v>380</v>
      </c>
      <c r="G954" s="47"/>
      <c r="H954" s="47" t="s">
        <v>2947</v>
      </c>
      <c r="I954" s="48">
        <v>43927</v>
      </c>
      <c r="J954" s="47" t="s">
        <v>2871</v>
      </c>
    </row>
    <row r="955" spans="1:10" x14ac:dyDescent="0.3">
      <c r="A955" s="47" t="s">
        <v>14</v>
      </c>
      <c r="B955" s="47" t="s">
        <v>58</v>
      </c>
      <c r="C955" s="47" t="s">
        <v>2915</v>
      </c>
      <c r="D955" s="47" t="s">
        <v>2916</v>
      </c>
      <c r="E955" s="47" t="s">
        <v>87</v>
      </c>
      <c r="F955" s="47" t="s">
        <v>380</v>
      </c>
      <c r="G955" s="47"/>
      <c r="H955" s="47" t="s">
        <v>2917</v>
      </c>
      <c r="I955" s="48">
        <v>43928</v>
      </c>
      <c r="J955" s="47" t="s">
        <v>2871</v>
      </c>
    </row>
    <row r="956" spans="1:10" x14ac:dyDescent="0.3">
      <c r="A956" s="47" t="s">
        <v>8</v>
      </c>
      <c r="B956" s="47" t="s">
        <v>9</v>
      </c>
      <c r="C956" s="47" t="s">
        <v>3070</v>
      </c>
      <c r="D956" s="47" t="s">
        <v>3071</v>
      </c>
      <c r="E956" s="47" t="s">
        <v>21</v>
      </c>
      <c r="F956" s="47" t="s">
        <v>380</v>
      </c>
      <c r="G956" s="47"/>
      <c r="H956" s="47" t="s">
        <v>3072</v>
      </c>
      <c r="I956" s="48">
        <v>43928</v>
      </c>
      <c r="J956" s="47" t="s">
        <v>2871</v>
      </c>
    </row>
    <row r="957" spans="1:10" x14ac:dyDescent="0.3">
      <c r="A957" s="47" t="s">
        <v>14</v>
      </c>
      <c r="B957" s="47" t="s">
        <v>58</v>
      </c>
      <c r="C957" s="47" t="s">
        <v>2867</v>
      </c>
      <c r="D957" s="47" t="s">
        <v>2868</v>
      </c>
      <c r="E957" s="47" t="s">
        <v>2869</v>
      </c>
      <c r="F957" s="47" t="s">
        <v>382</v>
      </c>
      <c r="G957" s="49">
        <v>43812</v>
      </c>
      <c r="H957" s="47" t="s">
        <v>2870</v>
      </c>
      <c r="I957" s="48">
        <v>43929</v>
      </c>
      <c r="J957" s="47" t="s">
        <v>2871</v>
      </c>
    </row>
    <row r="958" spans="1:10" x14ac:dyDescent="0.3">
      <c r="A958" s="47" t="s">
        <v>15</v>
      </c>
      <c r="B958" s="47" t="s">
        <v>59</v>
      </c>
      <c r="C958" s="47" t="s">
        <v>2924</v>
      </c>
      <c r="D958" s="47" t="s">
        <v>509</v>
      </c>
      <c r="E958" s="47" t="s">
        <v>17</v>
      </c>
      <c r="F958" s="47" t="s">
        <v>380</v>
      </c>
      <c r="G958" s="47"/>
      <c r="H958" s="47" t="s">
        <v>2925</v>
      </c>
      <c r="I958" s="48">
        <v>43930</v>
      </c>
      <c r="J958" s="47" t="s">
        <v>2871</v>
      </c>
    </row>
    <row r="959" spans="1:10" x14ac:dyDescent="0.3">
      <c r="A959" s="47" t="s">
        <v>15</v>
      </c>
      <c r="B959" s="47" t="s">
        <v>59</v>
      </c>
      <c r="C959" s="47" t="s">
        <v>2875</v>
      </c>
      <c r="D959" s="47" t="s">
        <v>2876</v>
      </c>
      <c r="E959" s="47" t="s">
        <v>68</v>
      </c>
      <c r="F959" s="47" t="s">
        <v>380</v>
      </c>
      <c r="G959" s="47"/>
      <c r="H959" s="47" t="s">
        <v>2877</v>
      </c>
      <c r="I959" s="48">
        <v>43930</v>
      </c>
      <c r="J959" s="47" t="s">
        <v>2871</v>
      </c>
    </row>
    <row r="960" spans="1:10" x14ac:dyDescent="0.3">
      <c r="A960" s="47" t="s">
        <v>14</v>
      </c>
      <c r="B960" s="47" t="s">
        <v>58</v>
      </c>
      <c r="C960" s="47" t="s">
        <v>2948</v>
      </c>
      <c r="D960" s="47" t="s">
        <v>2949</v>
      </c>
      <c r="E960" s="47" t="s">
        <v>115</v>
      </c>
      <c r="F960" s="47" t="s">
        <v>380</v>
      </c>
      <c r="G960" s="47"/>
      <c r="H960" s="47" t="s">
        <v>2950</v>
      </c>
      <c r="I960" s="48">
        <v>43930</v>
      </c>
      <c r="J960" s="47" t="s">
        <v>2871</v>
      </c>
    </row>
    <row r="961" spans="1:10" x14ac:dyDescent="0.3">
      <c r="A961" s="47" t="s">
        <v>56</v>
      </c>
      <c r="B961" s="47" t="s">
        <v>57</v>
      </c>
      <c r="C961" s="47" t="s">
        <v>2974</v>
      </c>
      <c r="D961" s="47" t="s">
        <v>2975</v>
      </c>
      <c r="E961" s="47" t="s">
        <v>63</v>
      </c>
      <c r="F961" s="47" t="s">
        <v>380</v>
      </c>
      <c r="G961" s="47"/>
      <c r="H961" s="47" t="s">
        <v>2976</v>
      </c>
      <c r="I961" s="48">
        <v>43931</v>
      </c>
      <c r="J961" s="47" t="s">
        <v>2871</v>
      </c>
    </row>
    <row r="962" spans="1:10" x14ac:dyDescent="0.3">
      <c r="A962" s="47" t="s">
        <v>56</v>
      </c>
      <c r="B962" s="47" t="s">
        <v>57</v>
      </c>
      <c r="C962" s="47" t="s">
        <v>2989</v>
      </c>
      <c r="D962" s="47" t="s">
        <v>2990</v>
      </c>
      <c r="E962" s="47" t="s">
        <v>63</v>
      </c>
      <c r="F962" s="47" t="s">
        <v>382</v>
      </c>
      <c r="G962" s="47"/>
      <c r="H962" s="47" t="s">
        <v>2991</v>
      </c>
      <c r="I962" s="48">
        <v>43931</v>
      </c>
      <c r="J962" s="47" t="s">
        <v>2871</v>
      </c>
    </row>
    <row r="963" spans="1:10" x14ac:dyDescent="0.3">
      <c r="A963" s="47" t="s">
        <v>56</v>
      </c>
      <c r="B963" s="47" t="s">
        <v>57</v>
      </c>
      <c r="C963" s="47" t="s">
        <v>2980</v>
      </c>
      <c r="D963" s="47" t="s">
        <v>2981</v>
      </c>
      <c r="E963" s="47" t="s">
        <v>63</v>
      </c>
      <c r="F963" s="47" t="s">
        <v>380</v>
      </c>
      <c r="G963" s="47"/>
      <c r="H963" s="47" t="s">
        <v>2982</v>
      </c>
      <c r="I963" s="48">
        <v>43931</v>
      </c>
      <c r="J963" s="47" t="s">
        <v>2871</v>
      </c>
    </row>
    <row r="964" spans="1:10" x14ac:dyDescent="0.3">
      <c r="A964" s="47" t="s">
        <v>56</v>
      </c>
      <c r="B964" s="47" t="s">
        <v>57</v>
      </c>
      <c r="C964" s="47" t="s">
        <v>2969</v>
      </c>
      <c r="D964" s="47" t="s">
        <v>2970</v>
      </c>
      <c r="E964" s="47" t="s">
        <v>63</v>
      </c>
      <c r="F964" s="47" t="s">
        <v>380</v>
      </c>
      <c r="G964" s="47"/>
      <c r="H964" s="47" t="s">
        <v>2971</v>
      </c>
      <c r="I964" s="48">
        <v>43931</v>
      </c>
      <c r="J964" s="47" t="s">
        <v>2871</v>
      </c>
    </row>
    <row r="965" spans="1:10" x14ac:dyDescent="0.3">
      <c r="A965" s="47" t="s">
        <v>14</v>
      </c>
      <c r="B965" s="47" t="s">
        <v>58</v>
      </c>
      <c r="C965" s="47" t="s">
        <v>2905</v>
      </c>
      <c r="D965" s="47" t="s">
        <v>2906</v>
      </c>
      <c r="E965" s="47" t="s">
        <v>92</v>
      </c>
      <c r="F965" s="47" t="s">
        <v>380</v>
      </c>
      <c r="G965" s="47"/>
      <c r="H965" s="47" t="s">
        <v>2907</v>
      </c>
      <c r="I965" s="48">
        <v>43934</v>
      </c>
      <c r="J965" s="47" t="s">
        <v>2871</v>
      </c>
    </row>
    <row r="966" spans="1:10" x14ac:dyDescent="0.3">
      <c r="A966" s="47" t="s">
        <v>14</v>
      </c>
      <c r="B966" s="47" t="s">
        <v>58</v>
      </c>
      <c r="C966" s="47" t="s">
        <v>2941</v>
      </c>
      <c r="D966" s="47" t="s">
        <v>2942</v>
      </c>
      <c r="E966" s="47" t="s">
        <v>90</v>
      </c>
      <c r="F966" s="47" t="s">
        <v>380</v>
      </c>
      <c r="G966" s="47"/>
      <c r="H966" s="47" t="s">
        <v>2943</v>
      </c>
      <c r="I966" s="48">
        <v>43936</v>
      </c>
      <c r="J966" s="47" t="s">
        <v>2871</v>
      </c>
    </row>
    <row r="967" spans="1:10" x14ac:dyDescent="0.3">
      <c r="A967" s="47" t="s">
        <v>14</v>
      </c>
      <c r="B967" s="47" t="s">
        <v>58</v>
      </c>
      <c r="C967" s="47" t="s">
        <v>2896</v>
      </c>
      <c r="D967" s="47" t="s">
        <v>2897</v>
      </c>
      <c r="E967" s="47" t="s">
        <v>115</v>
      </c>
      <c r="F967" s="47" t="s">
        <v>380</v>
      </c>
      <c r="G967" s="47"/>
      <c r="H967" s="47" t="s">
        <v>2898</v>
      </c>
      <c r="I967" s="48">
        <v>43937</v>
      </c>
      <c r="J967" s="47" t="s">
        <v>2871</v>
      </c>
    </row>
    <row r="968" spans="1:10" x14ac:dyDescent="0.3">
      <c r="A968" s="47" t="s">
        <v>15</v>
      </c>
      <c r="B968" s="47" t="s">
        <v>59</v>
      </c>
      <c r="C968" s="47" t="s">
        <v>3275</v>
      </c>
      <c r="D968" s="47" t="s">
        <v>3276</v>
      </c>
      <c r="E968" s="47" t="s">
        <v>93</v>
      </c>
      <c r="F968" s="47" t="s">
        <v>380</v>
      </c>
      <c r="G968" s="47"/>
      <c r="H968" s="47" t="s">
        <v>3277</v>
      </c>
      <c r="I968" s="48">
        <v>43944</v>
      </c>
      <c r="J968" s="47" t="s">
        <v>2871</v>
      </c>
    </row>
    <row r="969" spans="1:10" x14ac:dyDescent="0.3">
      <c r="A969" s="47" t="s">
        <v>15</v>
      </c>
      <c r="B969" s="47" t="s">
        <v>59</v>
      </c>
      <c r="C969" s="47" t="s">
        <v>3373</v>
      </c>
      <c r="D969" s="47" t="s">
        <v>3374</v>
      </c>
      <c r="E969" s="47" t="s">
        <v>17</v>
      </c>
      <c r="F969" s="47" t="s">
        <v>380</v>
      </c>
      <c r="G969" s="47"/>
      <c r="H969" s="47" t="s">
        <v>3375</v>
      </c>
      <c r="I969" s="48">
        <v>43944</v>
      </c>
      <c r="J969" s="47" t="s">
        <v>2871</v>
      </c>
    </row>
    <row r="970" spans="1:10" x14ac:dyDescent="0.3">
      <c r="A970" s="47" t="s">
        <v>15</v>
      </c>
      <c r="B970" s="47" t="s">
        <v>59</v>
      </c>
      <c r="C970" s="47" t="s">
        <v>3236</v>
      </c>
      <c r="D970" s="47" t="s">
        <v>3237</v>
      </c>
      <c r="E970" s="47" t="s">
        <v>16</v>
      </c>
      <c r="F970" s="47" t="s">
        <v>380</v>
      </c>
      <c r="G970" s="47"/>
      <c r="H970" s="47" t="s">
        <v>3238</v>
      </c>
      <c r="I970" s="48">
        <v>43944</v>
      </c>
      <c r="J970" s="47" t="s">
        <v>2871</v>
      </c>
    </row>
    <row r="971" spans="1:10" x14ac:dyDescent="0.3">
      <c r="A971" s="47" t="s">
        <v>15</v>
      </c>
      <c r="B971" s="47" t="s">
        <v>59</v>
      </c>
      <c r="C971" s="47" t="s">
        <v>4024</v>
      </c>
      <c r="D971" s="47" t="s">
        <v>4025</v>
      </c>
      <c r="E971" s="47" t="s">
        <v>143</v>
      </c>
      <c r="F971" s="47" t="s">
        <v>380</v>
      </c>
      <c r="G971" s="47"/>
      <c r="H971" s="47" t="s">
        <v>3111</v>
      </c>
      <c r="I971" s="48">
        <v>43944</v>
      </c>
      <c r="J971" s="47" t="s">
        <v>2871</v>
      </c>
    </row>
    <row r="972" spans="1:10" x14ac:dyDescent="0.3">
      <c r="A972" s="47" t="s">
        <v>15</v>
      </c>
      <c r="B972" s="47" t="s">
        <v>59</v>
      </c>
      <c r="C972" s="47" t="s">
        <v>3109</v>
      </c>
      <c r="D972" s="47" t="s">
        <v>3110</v>
      </c>
      <c r="E972" s="47" t="s">
        <v>143</v>
      </c>
      <c r="F972" s="47" t="s">
        <v>380</v>
      </c>
      <c r="G972" s="47"/>
      <c r="H972" s="47" t="s">
        <v>3111</v>
      </c>
      <c r="I972" s="48">
        <v>43944</v>
      </c>
      <c r="J972" s="47" t="s">
        <v>2871</v>
      </c>
    </row>
    <row r="973" spans="1:10" x14ac:dyDescent="0.3">
      <c r="A973" s="47" t="s">
        <v>8</v>
      </c>
      <c r="B973" s="47" t="s">
        <v>9</v>
      </c>
      <c r="C973" s="47" t="s">
        <v>3971</v>
      </c>
      <c r="D973" s="47" t="s">
        <v>3972</v>
      </c>
      <c r="E973" s="47" t="s">
        <v>10</v>
      </c>
      <c r="F973" s="47" t="s">
        <v>382</v>
      </c>
      <c r="G973" s="49">
        <v>43325</v>
      </c>
      <c r="H973" s="47" t="s">
        <v>3973</v>
      </c>
      <c r="I973" s="48">
        <v>43949</v>
      </c>
      <c r="J973" s="47" t="s">
        <v>2871</v>
      </c>
    </row>
    <row r="974" spans="1:10" x14ac:dyDescent="0.3">
      <c r="A974" s="47" t="s">
        <v>8</v>
      </c>
      <c r="B974" s="47" t="s">
        <v>9</v>
      </c>
      <c r="C974" s="47" t="s">
        <v>3974</v>
      </c>
      <c r="D974" s="47" t="s">
        <v>3975</v>
      </c>
      <c r="E974" s="47" t="s">
        <v>10</v>
      </c>
      <c r="F974" s="47" t="s">
        <v>382</v>
      </c>
      <c r="G974" s="49">
        <v>43628</v>
      </c>
      <c r="H974" s="47" t="s">
        <v>3976</v>
      </c>
      <c r="I974" s="48">
        <v>43949</v>
      </c>
      <c r="J974" s="47" t="s">
        <v>2871</v>
      </c>
    </row>
    <row r="975" spans="1:10" x14ac:dyDescent="0.3">
      <c r="A975" s="47" t="s">
        <v>56</v>
      </c>
      <c r="B975" s="47" t="s">
        <v>57</v>
      </c>
      <c r="C975" s="47" t="s">
        <v>3523</v>
      </c>
      <c r="D975" s="47" t="s">
        <v>3524</v>
      </c>
      <c r="E975" s="47" t="s">
        <v>63</v>
      </c>
      <c r="F975" s="47" t="s">
        <v>380</v>
      </c>
      <c r="G975" s="47"/>
      <c r="H975" s="47" t="s">
        <v>3525</v>
      </c>
      <c r="I975" s="48">
        <v>43952</v>
      </c>
      <c r="J975" s="47" t="s">
        <v>2871</v>
      </c>
    </row>
    <row r="976" spans="1:10" x14ac:dyDescent="0.3">
      <c r="A976" s="47" t="s">
        <v>56</v>
      </c>
      <c r="B976" s="47" t="s">
        <v>57</v>
      </c>
      <c r="C976" s="47" t="s">
        <v>3526</v>
      </c>
      <c r="D976" s="47" t="s">
        <v>3527</v>
      </c>
      <c r="E976" s="47" t="s">
        <v>63</v>
      </c>
      <c r="F976" s="47" t="s">
        <v>380</v>
      </c>
      <c r="G976" s="47"/>
      <c r="H976" s="47" t="s">
        <v>3528</v>
      </c>
      <c r="I976" s="48">
        <v>43952</v>
      </c>
      <c r="J976" s="47" t="s">
        <v>2871</v>
      </c>
    </row>
    <row r="977" spans="1:10" x14ac:dyDescent="0.3">
      <c r="A977" s="47" t="s">
        <v>14</v>
      </c>
      <c r="B977" s="47" t="s">
        <v>58</v>
      </c>
      <c r="C977" s="47" t="s">
        <v>3025</v>
      </c>
      <c r="D977" s="47" t="s">
        <v>3026</v>
      </c>
      <c r="E977" s="47" t="s">
        <v>30</v>
      </c>
      <c r="F977" s="47" t="s">
        <v>380</v>
      </c>
      <c r="G977" s="47"/>
      <c r="H977" s="47" t="s">
        <v>3027</v>
      </c>
      <c r="I977" s="48">
        <v>43955</v>
      </c>
      <c r="J977" s="47" t="s">
        <v>2871</v>
      </c>
    </row>
    <row r="978" spans="1:10" x14ac:dyDescent="0.3">
      <c r="A978" s="47" t="s">
        <v>18</v>
      </c>
      <c r="B978" s="47" t="s">
        <v>60</v>
      </c>
      <c r="C978" s="47" t="s">
        <v>3013</v>
      </c>
      <c r="D978" s="47" t="s">
        <v>3014</v>
      </c>
      <c r="E978" s="47" t="s">
        <v>19</v>
      </c>
      <c r="F978" s="47" t="s">
        <v>380</v>
      </c>
      <c r="G978" s="47"/>
      <c r="H978" s="47" t="s">
        <v>3015</v>
      </c>
      <c r="I978" s="48">
        <v>43955</v>
      </c>
      <c r="J978" s="47" t="s">
        <v>2871</v>
      </c>
    </row>
    <row r="979" spans="1:10" x14ac:dyDescent="0.3">
      <c r="A979" s="47" t="s">
        <v>18</v>
      </c>
      <c r="B979" s="47" t="s">
        <v>60</v>
      </c>
      <c r="C979" s="47" t="s">
        <v>3477</v>
      </c>
      <c r="D979" s="47" t="s">
        <v>3478</v>
      </c>
      <c r="E979" s="47" t="s">
        <v>19</v>
      </c>
      <c r="F979" s="47" t="s">
        <v>380</v>
      </c>
      <c r="G979" s="47"/>
      <c r="H979" s="47" t="s">
        <v>3479</v>
      </c>
      <c r="I979" s="48">
        <v>43955</v>
      </c>
      <c r="J979" s="47" t="s">
        <v>2871</v>
      </c>
    </row>
    <row r="980" spans="1:10" x14ac:dyDescent="0.3">
      <c r="A980" s="47" t="s">
        <v>14</v>
      </c>
      <c r="B980" s="47" t="s">
        <v>58</v>
      </c>
      <c r="C980" s="47" t="s">
        <v>3007</v>
      </c>
      <c r="D980" s="47" t="s">
        <v>3008</v>
      </c>
      <c r="E980" s="47" t="s">
        <v>115</v>
      </c>
      <c r="F980" s="47" t="s">
        <v>380</v>
      </c>
      <c r="G980" s="47"/>
      <c r="H980" s="47" t="s">
        <v>3009</v>
      </c>
      <c r="I980" s="48">
        <v>43955</v>
      </c>
      <c r="J980" s="47" t="s">
        <v>2871</v>
      </c>
    </row>
    <row r="981" spans="1:10" x14ac:dyDescent="0.3">
      <c r="A981" s="47" t="s">
        <v>14</v>
      </c>
      <c r="B981" s="47" t="s">
        <v>58</v>
      </c>
      <c r="C981" s="47" t="s">
        <v>3379</v>
      </c>
      <c r="D981" s="47" t="s">
        <v>3380</v>
      </c>
      <c r="E981" s="47" t="s">
        <v>92</v>
      </c>
      <c r="F981" s="47" t="s">
        <v>380</v>
      </c>
      <c r="G981" s="47"/>
      <c r="H981" s="47" t="s">
        <v>3381</v>
      </c>
      <c r="I981" s="48">
        <v>43955</v>
      </c>
      <c r="J981" s="47" t="s">
        <v>2871</v>
      </c>
    </row>
    <row r="982" spans="1:10" x14ac:dyDescent="0.3">
      <c r="A982" s="47" t="s">
        <v>18</v>
      </c>
      <c r="B982" s="47" t="s">
        <v>60</v>
      </c>
      <c r="C982" s="47" t="s">
        <v>3486</v>
      </c>
      <c r="D982" s="47" t="s">
        <v>3487</v>
      </c>
      <c r="E982" s="47" t="s">
        <v>29</v>
      </c>
      <c r="F982" s="47" t="s">
        <v>380</v>
      </c>
      <c r="G982" s="47"/>
      <c r="H982" s="47" t="s">
        <v>3488</v>
      </c>
      <c r="I982" s="48">
        <v>43955</v>
      </c>
      <c r="J982" s="47" t="s">
        <v>2871</v>
      </c>
    </row>
    <row r="983" spans="1:10" x14ac:dyDescent="0.3">
      <c r="A983" s="47" t="s">
        <v>18</v>
      </c>
      <c r="B983" s="47" t="s">
        <v>60</v>
      </c>
      <c r="C983" s="47" t="s">
        <v>3127</v>
      </c>
      <c r="D983" s="47" t="s">
        <v>3128</v>
      </c>
      <c r="E983" s="47" t="s">
        <v>29</v>
      </c>
      <c r="F983" s="47" t="s">
        <v>380</v>
      </c>
      <c r="G983" s="47"/>
      <c r="H983" s="47" t="s">
        <v>3129</v>
      </c>
      <c r="I983" s="48">
        <v>43955</v>
      </c>
      <c r="J983" s="47" t="s">
        <v>2871</v>
      </c>
    </row>
    <row r="984" spans="1:10" x14ac:dyDescent="0.3">
      <c r="A984" s="47" t="s">
        <v>18</v>
      </c>
      <c r="B984" s="47" t="s">
        <v>60</v>
      </c>
      <c r="C984" s="47" t="s">
        <v>3263</v>
      </c>
      <c r="D984" s="47" t="s">
        <v>3264</v>
      </c>
      <c r="E984" s="47" t="s">
        <v>29</v>
      </c>
      <c r="F984" s="47" t="s">
        <v>380</v>
      </c>
      <c r="G984" s="47"/>
      <c r="H984" s="47" t="s">
        <v>3265</v>
      </c>
      <c r="I984" s="48">
        <v>43955</v>
      </c>
      <c r="J984" s="47" t="s">
        <v>2871</v>
      </c>
    </row>
    <row r="985" spans="1:10" x14ac:dyDescent="0.3">
      <c r="A985" s="47" t="s">
        <v>18</v>
      </c>
      <c r="B985" s="47" t="s">
        <v>60</v>
      </c>
      <c r="C985" s="47" t="s">
        <v>3284</v>
      </c>
      <c r="D985" s="47" t="s">
        <v>3285</v>
      </c>
      <c r="E985" s="47" t="s">
        <v>272</v>
      </c>
      <c r="F985" s="47" t="s">
        <v>380</v>
      </c>
      <c r="G985" s="47"/>
      <c r="H985" s="47" t="s">
        <v>3286</v>
      </c>
      <c r="I985" s="48">
        <v>43955</v>
      </c>
      <c r="J985" s="47" t="s">
        <v>2871</v>
      </c>
    </row>
    <row r="986" spans="1:10" x14ac:dyDescent="0.3">
      <c r="A986" s="47" t="s">
        <v>18</v>
      </c>
      <c r="B986" s="47" t="s">
        <v>60</v>
      </c>
      <c r="C986" s="47" t="s">
        <v>3341</v>
      </c>
      <c r="D986" s="47" t="s">
        <v>1591</v>
      </c>
      <c r="E986" s="47" t="s">
        <v>265</v>
      </c>
      <c r="F986" s="47" t="s">
        <v>380</v>
      </c>
      <c r="G986" s="47"/>
      <c r="H986" s="47" t="s">
        <v>3342</v>
      </c>
      <c r="I986" s="48">
        <v>43955</v>
      </c>
      <c r="J986" s="47" t="s">
        <v>2871</v>
      </c>
    </row>
    <row r="987" spans="1:10" x14ac:dyDescent="0.3">
      <c r="A987" s="47" t="s">
        <v>14</v>
      </c>
      <c r="B987" s="47" t="s">
        <v>58</v>
      </c>
      <c r="C987" s="47" t="s">
        <v>3278</v>
      </c>
      <c r="D987" s="47" t="s">
        <v>3279</v>
      </c>
      <c r="E987" s="47" t="s">
        <v>30</v>
      </c>
      <c r="F987" s="47" t="s">
        <v>380</v>
      </c>
      <c r="G987" s="47"/>
      <c r="H987" s="47" t="s">
        <v>3280</v>
      </c>
      <c r="I987" s="48">
        <v>43955</v>
      </c>
      <c r="J987" s="47" t="s">
        <v>2871</v>
      </c>
    </row>
    <row r="988" spans="1:10" x14ac:dyDescent="0.3">
      <c r="A988" s="47" t="s">
        <v>18</v>
      </c>
      <c r="B988" s="47" t="s">
        <v>60</v>
      </c>
      <c r="C988" s="47" t="s">
        <v>3095</v>
      </c>
      <c r="D988" s="47" t="s">
        <v>3096</v>
      </c>
      <c r="E988" s="47" t="s">
        <v>19</v>
      </c>
      <c r="F988" s="47" t="s">
        <v>380</v>
      </c>
      <c r="G988" s="47"/>
      <c r="H988" s="47" t="s">
        <v>3097</v>
      </c>
      <c r="I988" s="48">
        <v>43955</v>
      </c>
      <c r="J988" s="47" t="s">
        <v>2871</v>
      </c>
    </row>
    <row r="989" spans="1:10" x14ac:dyDescent="0.3">
      <c r="A989" s="47" t="s">
        <v>18</v>
      </c>
      <c r="B989" s="47" t="s">
        <v>60</v>
      </c>
      <c r="C989" s="47" t="s">
        <v>3397</v>
      </c>
      <c r="D989" s="47" t="s">
        <v>3398</v>
      </c>
      <c r="E989" s="47" t="s">
        <v>514</v>
      </c>
      <c r="F989" s="47" t="s">
        <v>380</v>
      </c>
      <c r="G989" s="47"/>
      <c r="H989" s="47" t="s">
        <v>3399</v>
      </c>
      <c r="I989" s="48">
        <v>43955</v>
      </c>
      <c r="J989" s="47" t="s">
        <v>2871</v>
      </c>
    </row>
    <row r="990" spans="1:10" x14ac:dyDescent="0.3">
      <c r="A990" s="47" t="s">
        <v>18</v>
      </c>
      <c r="B990" s="47" t="s">
        <v>60</v>
      </c>
      <c r="C990" s="47" t="s">
        <v>3376</v>
      </c>
      <c r="D990" s="47" t="s">
        <v>3377</v>
      </c>
      <c r="E990" s="47" t="s">
        <v>29</v>
      </c>
      <c r="F990" s="47" t="s">
        <v>380</v>
      </c>
      <c r="G990" s="47"/>
      <c r="H990" s="47" t="s">
        <v>3378</v>
      </c>
      <c r="I990" s="48">
        <v>43955</v>
      </c>
      <c r="J990" s="47" t="s">
        <v>2871</v>
      </c>
    </row>
    <row r="991" spans="1:10" x14ac:dyDescent="0.3">
      <c r="A991" s="47" t="s">
        <v>18</v>
      </c>
      <c r="B991" s="47" t="s">
        <v>60</v>
      </c>
      <c r="C991" s="47" t="s">
        <v>3019</v>
      </c>
      <c r="D991" s="47" t="s">
        <v>3020</v>
      </c>
      <c r="E991" s="47" t="s">
        <v>19</v>
      </c>
      <c r="F991" s="47" t="s">
        <v>380</v>
      </c>
      <c r="G991" s="47"/>
      <c r="H991" s="47" t="s">
        <v>3021</v>
      </c>
      <c r="I991" s="48">
        <v>43955</v>
      </c>
      <c r="J991" s="47" t="s">
        <v>2871</v>
      </c>
    </row>
    <row r="992" spans="1:10" x14ac:dyDescent="0.3">
      <c r="A992" s="47" t="s">
        <v>18</v>
      </c>
      <c r="B992" s="47" t="s">
        <v>60</v>
      </c>
      <c r="C992" s="47" t="s">
        <v>3444</v>
      </c>
      <c r="D992" s="47" t="s">
        <v>3445</v>
      </c>
      <c r="E992" s="47" t="s">
        <v>29</v>
      </c>
      <c r="F992" s="47" t="s">
        <v>380</v>
      </c>
      <c r="G992" s="47"/>
      <c r="H992" s="47" t="s">
        <v>3446</v>
      </c>
      <c r="I992" s="48">
        <v>43955</v>
      </c>
      <c r="J992" s="47" t="s">
        <v>2871</v>
      </c>
    </row>
    <row r="993" spans="1:10" x14ac:dyDescent="0.3">
      <c r="A993" s="47" t="s">
        <v>18</v>
      </c>
      <c r="B993" s="47" t="s">
        <v>60</v>
      </c>
      <c r="C993" s="47" t="s">
        <v>3165</v>
      </c>
      <c r="D993" s="47" t="s">
        <v>3166</v>
      </c>
      <c r="E993" s="47" t="s">
        <v>36</v>
      </c>
      <c r="F993" s="47" t="s">
        <v>380</v>
      </c>
      <c r="G993" s="47"/>
      <c r="H993" s="47" t="s">
        <v>3167</v>
      </c>
      <c r="I993" s="48">
        <v>43955</v>
      </c>
      <c r="J993" s="47" t="s">
        <v>2871</v>
      </c>
    </row>
    <row r="994" spans="1:10" x14ac:dyDescent="0.3">
      <c r="A994" s="47" t="s">
        <v>14</v>
      </c>
      <c r="B994" s="47" t="s">
        <v>58</v>
      </c>
      <c r="C994" s="47" t="s">
        <v>3230</v>
      </c>
      <c r="D994" s="47" t="s">
        <v>3231</v>
      </c>
      <c r="E994" s="47" t="s">
        <v>87</v>
      </c>
      <c r="F994" s="47" t="s">
        <v>380</v>
      </c>
      <c r="G994" s="47"/>
      <c r="H994" s="47" t="s">
        <v>3232</v>
      </c>
      <c r="I994" s="48">
        <v>43955</v>
      </c>
      <c r="J994" s="47" t="s">
        <v>2871</v>
      </c>
    </row>
    <row r="995" spans="1:10" x14ac:dyDescent="0.3">
      <c r="A995" s="47" t="s">
        <v>18</v>
      </c>
      <c r="B995" s="47" t="s">
        <v>60</v>
      </c>
      <c r="C995" s="47" t="s">
        <v>3413</v>
      </c>
      <c r="D995" s="47" t="s">
        <v>3414</v>
      </c>
      <c r="E995" s="47" t="s">
        <v>19</v>
      </c>
      <c r="F995" s="47" t="s">
        <v>380</v>
      </c>
      <c r="G995" s="47"/>
      <c r="H995" s="47" t="s">
        <v>3415</v>
      </c>
      <c r="I995" s="48">
        <v>43955</v>
      </c>
      <c r="J995" s="47" t="s">
        <v>2871</v>
      </c>
    </row>
    <row r="996" spans="1:10" x14ac:dyDescent="0.3">
      <c r="A996" s="47" t="s">
        <v>18</v>
      </c>
      <c r="B996" s="47" t="s">
        <v>60</v>
      </c>
      <c r="C996" s="47" t="s">
        <v>3364</v>
      </c>
      <c r="D996" s="47" t="s">
        <v>3365</v>
      </c>
      <c r="E996" s="47" t="s">
        <v>272</v>
      </c>
      <c r="F996" s="47" t="s">
        <v>380</v>
      </c>
      <c r="G996" s="47"/>
      <c r="H996" s="47" t="s">
        <v>3366</v>
      </c>
      <c r="I996" s="48">
        <v>43955</v>
      </c>
      <c r="J996" s="47" t="s">
        <v>2871</v>
      </c>
    </row>
    <row r="997" spans="1:10" x14ac:dyDescent="0.3">
      <c r="A997" s="47" t="s">
        <v>18</v>
      </c>
      <c r="B997" s="47" t="s">
        <v>60</v>
      </c>
      <c r="C997" s="47" t="s">
        <v>3224</v>
      </c>
      <c r="D997" s="47" t="s">
        <v>3225</v>
      </c>
      <c r="E997" s="47" t="s">
        <v>29</v>
      </c>
      <c r="F997" s="47" t="s">
        <v>380</v>
      </c>
      <c r="G997" s="47"/>
      <c r="H997" s="47" t="s">
        <v>3226</v>
      </c>
      <c r="I997" s="48">
        <v>43955</v>
      </c>
      <c r="J997" s="47" t="s">
        <v>2871</v>
      </c>
    </row>
    <row r="998" spans="1:10" x14ac:dyDescent="0.3">
      <c r="A998" s="47" t="s">
        <v>18</v>
      </c>
      <c r="B998" s="47" t="s">
        <v>60</v>
      </c>
      <c r="C998" s="47" t="s">
        <v>3147</v>
      </c>
      <c r="D998" s="47" t="s">
        <v>3148</v>
      </c>
      <c r="E998" s="47" t="s">
        <v>36</v>
      </c>
      <c r="F998" s="47" t="s">
        <v>380</v>
      </c>
      <c r="G998" s="47"/>
      <c r="H998" s="47" t="s">
        <v>3149</v>
      </c>
      <c r="I998" s="48">
        <v>43955</v>
      </c>
      <c r="J998" s="47" t="s">
        <v>2871</v>
      </c>
    </row>
    <row r="999" spans="1:10" x14ac:dyDescent="0.3">
      <c r="A999" s="47" t="s">
        <v>18</v>
      </c>
      <c r="B999" s="47" t="s">
        <v>60</v>
      </c>
      <c r="C999" s="47" t="s">
        <v>3367</v>
      </c>
      <c r="D999" s="47" t="s">
        <v>3368</v>
      </c>
      <c r="E999" s="47" t="s">
        <v>29</v>
      </c>
      <c r="F999" s="47" t="s">
        <v>380</v>
      </c>
      <c r="G999" s="47"/>
      <c r="H999" s="47" t="s">
        <v>3369</v>
      </c>
      <c r="I999" s="48">
        <v>43955</v>
      </c>
      <c r="J999" s="47" t="s">
        <v>2871</v>
      </c>
    </row>
    <row r="1000" spans="1:10" x14ac:dyDescent="0.3">
      <c r="A1000" s="47" t="s">
        <v>18</v>
      </c>
      <c r="B1000" s="47" t="s">
        <v>60</v>
      </c>
      <c r="C1000" s="47" t="s">
        <v>3302</v>
      </c>
      <c r="D1000" s="47" t="s">
        <v>3303</v>
      </c>
      <c r="E1000" s="47" t="s">
        <v>19</v>
      </c>
      <c r="F1000" s="47" t="s">
        <v>380</v>
      </c>
      <c r="G1000" s="47"/>
      <c r="H1000" s="47" t="s">
        <v>3304</v>
      </c>
      <c r="I1000" s="48">
        <v>43955</v>
      </c>
      <c r="J1000" s="47" t="s">
        <v>2871</v>
      </c>
    </row>
    <row r="1001" spans="1:10" x14ac:dyDescent="0.3">
      <c r="A1001" s="47" t="s">
        <v>14</v>
      </c>
      <c r="B1001" s="47" t="s">
        <v>58</v>
      </c>
      <c r="C1001" s="47" t="s">
        <v>3436</v>
      </c>
      <c r="D1001" s="47" t="s">
        <v>3437</v>
      </c>
      <c r="E1001" s="47" t="s">
        <v>87</v>
      </c>
      <c r="F1001" s="47" t="s">
        <v>380</v>
      </c>
      <c r="G1001" s="47"/>
      <c r="H1001" s="47" t="s">
        <v>3438</v>
      </c>
      <c r="I1001" s="48">
        <v>43955</v>
      </c>
      <c r="J1001" s="47" t="s">
        <v>2871</v>
      </c>
    </row>
    <row r="1002" spans="1:10" x14ac:dyDescent="0.3">
      <c r="A1002" s="47" t="s">
        <v>14</v>
      </c>
      <c r="B1002" s="47" t="s">
        <v>58</v>
      </c>
      <c r="C1002" s="47" t="s">
        <v>3204</v>
      </c>
      <c r="D1002" s="47" t="s">
        <v>3205</v>
      </c>
      <c r="E1002" s="47" t="s">
        <v>92</v>
      </c>
      <c r="F1002" s="47" t="s">
        <v>380</v>
      </c>
      <c r="G1002" s="47"/>
      <c r="H1002" s="47" t="s">
        <v>3206</v>
      </c>
      <c r="I1002" s="48">
        <v>43955</v>
      </c>
      <c r="J1002" s="47" t="s">
        <v>2871</v>
      </c>
    </row>
    <row r="1003" spans="1:10" x14ac:dyDescent="0.3">
      <c r="A1003" s="47" t="s">
        <v>14</v>
      </c>
      <c r="B1003" s="47" t="s">
        <v>58</v>
      </c>
      <c r="C1003" s="47" t="s">
        <v>3318</v>
      </c>
      <c r="D1003" s="47" t="s">
        <v>3319</v>
      </c>
      <c r="E1003" s="47" t="s">
        <v>30</v>
      </c>
      <c r="F1003" s="47" t="s">
        <v>380</v>
      </c>
      <c r="G1003" s="47"/>
      <c r="H1003" s="47" t="s">
        <v>3320</v>
      </c>
      <c r="I1003" s="48">
        <v>43955</v>
      </c>
      <c r="J1003" s="47" t="s">
        <v>2871</v>
      </c>
    </row>
    <row r="1004" spans="1:10" x14ac:dyDescent="0.3">
      <c r="A1004" s="47" t="s">
        <v>14</v>
      </c>
      <c r="B1004" s="47" t="s">
        <v>58</v>
      </c>
      <c r="C1004" s="47" t="s">
        <v>3406</v>
      </c>
      <c r="D1004" s="47" t="s">
        <v>3407</v>
      </c>
      <c r="E1004" s="47" t="s">
        <v>115</v>
      </c>
      <c r="F1004" s="47" t="s">
        <v>380</v>
      </c>
      <c r="G1004" s="47"/>
      <c r="H1004" s="47" t="s">
        <v>3408</v>
      </c>
      <c r="I1004" s="48">
        <v>43955</v>
      </c>
      <c r="J1004" s="47" t="s">
        <v>2871</v>
      </c>
    </row>
    <row r="1005" spans="1:10" x14ac:dyDescent="0.3">
      <c r="A1005" s="47" t="s">
        <v>18</v>
      </c>
      <c r="B1005" s="47" t="s">
        <v>60</v>
      </c>
      <c r="C1005" s="47" t="s">
        <v>3382</v>
      </c>
      <c r="D1005" s="47" t="s">
        <v>3383</v>
      </c>
      <c r="E1005" s="47" t="s">
        <v>19</v>
      </c>
      <c r="F1005" s="47" t="s">
        <v>380</v>
      </c>
      <c r="G1005" s="47"/>
      <c r="H1005" s="47" t="s">
        <v>3384</v>
      </c>
      <c r="I1005" s="48">
        <v>43955</v>
      </c>
      <c r="J1005" s="47" t="s">
        <v>2871</v>
      </c>
    </row>
    <row r="1006" spans="1:10" x14ac:dyDescent="0.3">
      <c r="A1006" s="47" t="s">
        <v>14</v>
      </c>
      <c r="B1006" s="47" t="s">
        <v>58</v>
      </c>
      <c r="C1006" s="47" t="s">
        <v>3064</v>
      </c>
      <c r="D1006" s="47" t="s">
        <v>3065</v>
      </c>
      <c r="E1006" s="47" t="s">
        <v>115</v>
      </c>
      <c r="F1006" s="47" t="s">
        <v>380</v>
      </c>
      <c r="G1006" s="47"/>
      <c r="H1006" s="47" t="s">
        <v>3066</v>
      </c>
      <c r="I1006" s="48">
        <v>43955</v>
      </c>
      <c r="J1006" s="47" t="s">
        <v>2871</v>
      </c>
    </row>
    <row r="1007" spans="1:10" x14ac:dyDescent="0.3">
      <c r="A1007" s="47" t="s">
        <v>18</v>
      </c>
      <c r="B1007" s="47" t="s">
        <v>60</v>
      </c>
      <c r="C1007" s="47" t="s">
        <v>3221</v>
      </c>
      <c r="D1007" s="47" t="s">
        <v>3222</v>
      </c>
      <c r="E1007" s="47" t="s">
        <v>19</v>
      </c>
      <c r="F1007" s="47" t="s">
        <v>380</v>
      </c>
      <c r="G1007" s="47"/>
      <c r="H1007" s="47" t="s">
        <v>3223</v>
      </c>
      <c r="I1007" s="48">
        <v>43955</v>
      </c>
      <c r="J1007" s="47" t="s">
        <v>2871</v>
      </c>
    </row>
    <row r="1008" spans="1:10" x14ac:dyDescent="0.3">
      <c r="A1008" s="47" t="s">
        <v>14</v>
      </c>
      <c r="B1008" s="47" t="s">
        <v>58</v>
      </c>
      <c r="C1008" s="47" t="s">
        <v>3233</v>
      </c>
      <c r="D1008" s="47" t="s">
        <v>3234</v>
      </c>
      <c r="E1008" s="47" t="s">
        <v>94</v>
      </c>
      <c r="F1008" s="47" t="s">
        <v>380</v>
      </c>
      <c r="G1008" s="47"/>
      <c r="H1008" s="47" t="s">
        <v>3235</v>
      </c>
      <c r="I1008" s="48">
        <v>43955</v>
      </c>
      <c r="J1008" s="47" t="s">
        <v>2871</v>
      </c>
    </row>
    <row r="1009" spans="1:10" x14ac:dyDescent="0.3">
      <c r="A1009" s="47" t="s">
        <v>18</v>
      </c>
      <c r="B1009" s="47" t="s">
        <v>60</v>
      </c>
      <c r="C1009" s="47" t="s">
        <v>3347</v>
      </c>
      <c r="D1009" s="47" t="s">
        <v>3348</v>
      </c>
      <c r="E1009" s="47" t="s">
        <v>36</v>
      </c>
      <c r="F1009" s="47" t="s">
        <v>380</v>
      </c>
      <c r="G1009" s="47"/>
      <c r="H1009" s="47" t="s">
        <v>3349</v>
      </c>
      <c r="I1009" s="48">
        <v>43955</v>
      </c>
      <c r="J1009" s="47" t="s">
        <v>2871</v>
      </c>
    </row>
    <row r="1010" spans="1:10" x14ac:dyDescent="0.3">
      <c r="A1010" s="47" t="s">
        <v>18</v>
      </c>
      <c r="B1010" s="47" t="s">
        <v>60</v>
      </c>
      <c r="C1010" s="47" t="s">
        <v>3333</v>
      </c>
      <c r="D1010" s="47" t="s">
        <v>3977</v>
      </c>
      <c r="E1010" s="47" t="s">
        <v>91</v>
      </c>
      <c r="F1010" s="47" t="s">
        <v>380</v>
      </c>
      <c r="G1010" s="47"/>
      <c r="H1010" s="47" t="s">
        <v>3334</v>
      </c>
      <c r="I1010" s="48">
        <v>43955</v>
      </c>
      <c r="J1010" s="47" t="s">
        <v>2871</v>
      </c>
    </row>
    <row r="1011" spans="1:10" x14ac:dyDescent="0.3">
      <c r="A1011" s="47" t="s">
        <v>14</v>
      </c>
      <c r="B1011" s="47" t="s">
        <v>58</v>
      </c>
      <c r="C1011" s="47" t="s">
        <v>3124</v>
      </c>
      <c r="D1011" s="47" t="s">
        <v>3125</v>
      </c>
      <c r="E1011" s="47" t="s">
        <v>30</v>
      </c>
      <c r="F1011" s="47" t="s">
        <v>380</v>
      </c>
      <c r="G1011" s="47"/>
      <c r="H1011" s="47" t="s">
        <v>3126</v>
      </c>
      <c r="I1011" s="48">
        <v>43955</v>
      </c>
      <c r="J1011" s="47" t="s">
        <v>2871</v>
      </c>
    </row>
    <row r="1012" spans="1:10" x14ac:dyDescent="0.3">
      <c r="A1012" s="47" t="s">
        <v>14</v>
      </c>
      <c r="B1012" s="47" t="s">
        <v>58</v>
      </c>
      <c r="C1012" s="47" t="s">
        <v>3257</v>
      </c>
      <c r="D1012" s="47" t="s">
        <v>3258</v>
      </c>
      <c r="E1012" s="47" t="s">
        <v>2869</v>
      </c>
      <c r="F1012" s="47" t="s">
        <v>380</v>
      </c>
      <c r="G1012" s="47"/>
      <c r="H1012" s="47" t="s">
        <v>3259</v>
      </c>
      <c r="I1012" s="48">
        <v>43955</v>
      </c>
      <c r="J1012" s="47" t="s">
        <v>2871</v>
      </c>
    </row>
    <row r="1013" spans="1:10" x14ac:dyDescent="0.3">
      <c r="A1013" s="47" t="s">
        <v>14</v>
      </c>
      <c r="B1013" s="47" t="s">
        <v>58</v>
      </c>
      <c r="C1013" s="47" t="s">
        <v>3083</v>
      </c>
      <c r="D1013" s="47" t="s">
        <v>3084</v>
      </c>
      <c r="E1013" s="47" t="s">
        <v>115</v>
      </c>
      <c r="F1013" s="47" t="s">
        <v>380</v>
      </c>
      <c r="G1013" s="47"/>
      <c r="H1013" s="47" t="s">
        <v>3085</v>
      </c>
      <c r="I1013" s="48">
        <v>43955</v>
      </c>
      <c r="J1013" s="47" t="s">
        <v>2871</v>
      </c>
    </row>
    <row r="1014" spans="1:10" x14ac:dyDescent="0.3">
      <c r="A1014" s="47" t="s">
        <v>14</v>
      </c>
      <c r="B1014" s="47" t="s">
        <v>58</v>
      </c>
      <c r="C1014" s="47" t="s">
        <v>3115</v>
      </c>
      <c r="D1014" s="47" t="s">
        <v>3116</v>
      </c>
      <c r="E1014" s="47" t="s">
        <v>87</v>
      </c>
      <c r="F1014" s="47" t="s">
        <v>380</v>
      </c>
      <c r="G1014" s="47"/>
      <c r="H1014" s="47" t="s">
        <v>3117</v>
      </c>
      <c r="I1014" s="48">
        <v>43955</v>
      </c>
      <c r="J1014" s="47" t="s">
        <v>2871</v>
      </c>
    </row>
    <row r="1015" spans="1:10" x14ac:dyDescent="0.3">
      <c r="A1015" s="47" t="s">
        <v>14</v>
      </c>
      <c r="B1015" s="47" t="s">
        <v>58</v>
      </c>
      <c r="C1015" s="47" t="s">
        <v>3049</v>
      </c>
      <c r="D1015" s="47" t="s">
        <v>3050</v>
      </c>
      <c r="E1015" s="47" t="s">
        <v>30</v>
      </c>
      <c r="F1015" s="47" t="s">
        <v>380</v>
      </c>
      <c r="G1015" s="47"/>
      <c r="H1015" s="47" t="s">
        <v>3051</v>
      </c>
      <c r="I1015" s="48">
        <v>43955</v>
      </c>
      <c r="J1015" s="47" t="s">
        <v>2871</v>
      </c>
    </row>
    <row r="1016" spans="1:10" x14ac:dyDescent="0.3">
      <c r="A1016" s="47" t="s">
        <v>18</v>
      </c>
      <c r="B1016" s="47" t="s">
        <v>60</v>
      </c>
      <c r="C1016" s="47" t="s">
        <v>3141</v>
      </c>
      <c r="D1016" s="47" t="s">
        <v>3142</v>
      </c>
      <c r="E1016" s="47" t="s">
        <v>19</v>
      </c>
      <c r="F1016" s="47" t="s">
        <v>380</v>
      </c>
      <c r="G1016" s="47"/>
      <c r="H1016" s="47" t="s">
        <v>3143</v>
      </c>
      <c r="I1016" s="48">
        <v>43955</v>
      </c>
      <c r="J1016" s="47" t="s">
        <v>2871</v>
      </c>
    </row>
    <row r="1017" spans="1:10" x14ac:dyDescent="0.3">
      <c r="A1017" s="47" t="s">
        <v>14</v>
      </c>
      <c r="B1017" s="47" t="s">
        <v>58</v>
      </c>
      <c r="C1017" s="47" t="s">
        <v>3156</v>
      </c>
      <c r="D1017" s="47" t="s">
        <v>3157</v>
      </c>
      <c r="E1017" s="47" t="s">
        <v>87</v>
      </c>
      <c r="F1017" s="47" t="s">
        <v>380</v>
      </c>
      <c r="G1017" s="47"/>
      <c r="H1017" s="47" t="s">
        <v>3158</v>
      </c>
      <c r="I1017" s="48">
        <v>43955</v>
      </c>
      <c r="J1017" s="47" t="s">
        <v>2871</v>
      </c>
    </row>
    <row r="1018" spans="1:10" x14ac:dyDescent="0.3">
      <c r="A1018" s="47" t="s">
        <v>5</v>
      </c>
      <c r="B1018" s="47" t="s">
        <v>6</v>
      </c>
      <c r="C1018" s="47" t="s">
        <v>3010</v>
      </c>
      <c r="D1018" s="47" t="s">
        <v>3011</v>
      </c>
      <c r="E1018" s="47" t="s">
        <v>1828</v>
      </c>
      <c r="F1018" s="47" t="s">
        <v>380</v>
      </c>
      <c r="G1018" s="47"/>
      <c r="H1018" s="47" t="s">
        <v>3012</v>
      </c>
      <c r="I1018" s="48">
        <v>43955</v>
      </c>
      <c r="J1018" s="47" t="s">
        <v>2871</v>
      </c>
    </row>
    <row r="1019" spans="1:10" x14ac:dyDescent="0.3">
      <c r="A1019" s="47" t="s">
        <v>18</v>
      </c>
      <c r="B1019" s="47" t="s">
        <v>60</v>
      </c>
      <c r="C1019" s="47" t="s">
        <v>3254</v>
      </c>
      <c r="D1019" s="47" t="s">
        <v>3255</v>
      </c>
      <c r="E1019" s="47" t="s">
        <v>29</v>
      </c>
      <c r="F1019" s="47" t="s">
        <v>380</v>
      </c>
      <c r="G1019" s="47"/>
      <c r="H1019" s="47" t="s">
        <v>3256</v>
      </c>
      <c r="I1019" s="48">
        <v>43956</v>
      </c>
      <c r="J1019" s="47" t="s">
        <v>2871</v>
      </c>
    </row>
    <row r="1020" spans="1:10" x14ac:dyDescent="0.3">
      <c r="A1020" s="47" t="s">
        <v>18</v>
      </c>
      <c r="B1020" s="47" t="s">
        <v>60</v>
      </c>
      <c r="C1020" s="47" t="s">
        <v>3335</v>
      </c>
      <c r="D1020" s="47" t="s">
        <v>3336</v>
      </c>
      <c r="E1020" s="47" t="s">
        <v>36</v>
      </c>
      <c r="F1020" s="47" t="s">
        <v>380</v>
      </c>
      <c r="G1020" s="47"/>
      <c r="H1020" s="47" t="s">
        <v>3337</v>
      </c>
      <c r="I1020" s="48">
        <v>43956</v>
      </c>
      <c r="J1020" s="47" t="s">
        <v>2871</v>
      </c>
    </row>
    <row r="1021" spans="1:10" x14ac:dyDescent="0.3">
      <c r="A1021" s="47" t="s">
        <v>56</v>
      </c>
      <c r="B1021" s="47" t="s">
        <v>57</v>
      </c>
      <c r="C1021" s="47" t="s">
        <v>3037</v>
      </c>
      <c r="D1021" s="47" t="s">
        <v>3038</v>
      </c>
      <c r="E1021" s="47" t="s">
        <v>95</v>
      </c>
      <c r="F1021" s="47" t="s">
        <v>382</v>
      </c>
      <c r="G1021" s="49">
        <v>43624</v>
      </c>
      <c r="H1021" s="47" t="s">
        <v>3301</v>
      </c>
      <c r="I1021" s="48">
        <v>43956</v>
      </c>
      <c r="J1021" s="47" t="s">
        <v>2871</v>
      </c>
    </row>
    <row r="1022" spans="1:10" x14ac:dyDescent="0.3">
      <c r="A1022" s="47" t="s">
        <v>15</v>
      </c>
      <c r="B1022" s="47" t="s">
        <v>59</v>
      </c>
      <c r="C1022" s="47" t="s">
        <v>3037</v>
      </c>
      <c r="D1022" s="47" t="s">
        <v>3038</v>
      </c>
      <c r="E1022" s="47" t="s">
        <v>95</v>
      </c>
      <c r="F1022" s="47" t="s">
        <v>382</v>
      </c>
      <c r="G1022" s="49">
        <v>43624</v>
      </c>
      <c r="H1022" s="47" t="s">
        <v>3039</v>
      </c>
      <c r="I1022" s="48">
        <v>43956</v>
      </c>
      <c r="J1022" s="47" t="s">
        <v>2871</v>
      </c>
    </row>
    <row r="1023" spans="1:10" x14ac:dyDescent="0.3">
      <c r="A1023" s="47" t="s">
        <v>2</v>
      </c>
      <c r="B1023" s="47" t="s">
        <v>3</v>
      </c>
      <c r="C1023" s="47" t="s">
        <v>3457</v>
      </c>
      <c r="D1023" s="47" t="s">
        <v>3458</v>
      </c>
      <c r="E1023" s="47" t="s">
        <v>4</v>
      </c>
      <c r="F1023" s="47" t="s">
        <v>380</v>
      </c>
      <c r="G1023" s="47"/>
      <c r="H1023" s="47" t="s">
        <v>3459</v>
      </c>
      <c r="I1023" s="48">
        <v>43956</v>
      </c>
      <c r="J1023" s="47" t="s">
        <v>2871</v>
      </c>
    </row>
    <row r="1024" spans="1:10" x14ac:dyDescent="0.3">
      <c r="A1024" s="47" t="s">
        <v>14</v>
      </c>
      <c r="B1024" s="47" t="s">
        <v>58</v>
      </c>
      <c r="C1024" s="47" t="s">
        <v>3676</v>
      </c>
      <c r="D1024" s="47" t="s">
        <v>3677</v>
      </c>
      <c r="E1024" s="47" t="s">
        <v>115</v>
      </c>
      <c r="F1024" s="47" t="s">
        <v>380</v>
      </c>
      <c r="G1024" s="47"/>
      <c r="H1024" s="47" t="s">
        <v>3678</v>
      </c>
      <c r="I1024" s="48">
        <v>43956</v>
      </c>
      <c r="J1024" s="47" t="s">
        <v>2871</v>
      </c>
    </row>
    <row r="1025" spans="1:10" x14ac:dyDescent="0.3">
      <c r="A1025" s="47" t="s">
        <v>56</v>
      </c>
      <c r="B1025" s="47" t="s">
        <v>57</v>
      </c>
      <c r="C1025" s="47" t="s">
        <v>3062</v>
      </c>
      <c r="D1025" s="47" t="s">
        <v>1876</v>
      </c>
      <c r="E1025" s="47" t="s">
        <v>27</v>
      </c>
      <c r="F1025" s="47" t="s">
        <v>382</v>
      </c>
      <c r="G1025" s="49">
        <v>43269</v>
      </c>
      <c r="H1025" s="47" t="s">
        <v>3063</v>
      </c>
      <c r="I1025" s="48">
        <v>43956</v>
      </c>
      <c r="J1025" s="47" t="s">
        <v>2871</v>
      </c>
    </row>
    <row r="1026" spans="1:10" x14ac:dyDescent="0.3">
      <c r="A1026" s="47" t="s">
        <v>14</v>
      </c>
      <c r="B1026" s="47" t="s">
        <v>58</v>
      </c>
      <c r="C1026" s="47" t="s">
        <v>3442</v>
      </c>
      <c r="D1026" s="47" t="s">
        <v>1195</v>
      </c>
      <c r="E1026" s="47" t="s">
        <v>30</v>
      </c>
      <c r="F1026" s="47" t="s">
        <v>380</v>
      </c>
      <c r="G1026" s="47"/>
      <c r="H1026" s="47" t="s">
        <v>3443</v>
      </c>
      <c r="I1026" s="48">
        <v>43956</v>
      </c>
      <c r="J1026" s="47" t="s">
        <v>2871</v>
      </c>
    </row>
    <row r="1027" spans="1:10" x14ac:dyDescent="0.3">
      <c r="A1027" s="47" t="s">
        <v>14</v>
      </c>
      <c r="B1027" s="47" t="s">
        <v>58</v>
      </c>
      <c r="C1027" s="47" t="s">
        <v>3355</v>
      </c>
      <c r="D1027" s="47" t="s">
        <v>3356</v>
      </c>
      <c r="E1027" s="47" t="s">
        <v>115</v>
      </c>
      <c r="F1027" s="47" t="s">
        <v>380</v>
      </c>
      <c r="G1027" s="47"/>
      <c r="H1027" s="47" t="s">
        <v>3357</v>
      </c>
      <c r="I1027" s="48">
        <v>43956</v>
      </c>
      <c r="J1027" s="47" t="s">
        <v>2871</v>
      </c>
    </row>
    <row r="1028" spans="1:10" x14ac:dyDescent="0.3">
      <c r="A1028" s="47" t="s">
        <v>14</v>
      </c>
      <c r="B1028" s="47" t="s">
        <v>58</v>
      </c>
      <c r="C1028" s="47" t="s">
        <v>3272</v>
      </c>
      <c r="D1028" s="47" t="s">
        <v>3273</v>
      </c>
      <c r="E1028" s="47" t="s">
        <v>30</v>
      </c>
      <c r="F1028" s="47" t="s">
        <v>380</v>
      </c>
      <c r="G1028" s="47"/>
      <c r="H1028" s="47" t="s">
        <v>3274</v>
      </c>
      <c r="I1028" s="48">
        <v>43956</v>
      </c>
      <c r="J1028" s="47" t="s">
        <v>2871</v>
      </c>
    </row>
    <row r="1029" spans="1:10" x14ac:dyDescent="0.3">
      <c r="A1029" s="47" t="s">
        <v>18</v>
      </c>
      <c r="B1029" s="47" t="s">
        <v>60</v>
      </c>
      <c r="C1029" s="47" t="s">
        <v>3403</v>
      </c>
      <c r="D1029" s="47" t="s">
        <v>3404</v>
      </c>
      <c r="E1029" s="47" t="s">
        <v>91</v>
      </c>
      <c r="F1029" s="47" t="s">
        <v>380</v>
      </c>
      <c r="G1029" s="47"/>
      <c r="H1029" s="47" t="s">
        <v>3405</v>
      </c>
      <c r="I1029" s="48">
        <v>43956</v>
      </c>
      <c r="J1029" s="47" t="s">
        <v>2871</v>
      </c>
    </row>
    <row r="1030" spans="1:10" x14ac:dyDescent="0.3">
      <c r="A1030" s="47" t="s">
        <v>14</v>
      </c>
      <c r="B1030" s="47" t="s">
        <v>58</v>
      </c>
      <c r="C1030" s="47" t="s">
        <v>3448</v>
      </c>
      <c r="D1030" s="47" t="s">
        <v>3449</v>
      </c>
      <c r="E1030" s="47" t="s">
        <v>115</v>
      </c>
      <c r="F1030" s="47" t="s">
        <v>380</v>
      </c>
      <c r="G1030" s="47"/>
      <c r="H1030" s="47" t="s">
        <v>3450</v>
      </c>
      <c r="I1030" s="48">
        <v>43956</v>
      </c>
      <c r="J1030" s="47" t="s">
        <v>2871</v>
      </c>
    </row>
    <row r="1031" spans="1:10" x14ac:dyDescent="0.3">
      <c r="A1031" s="47" t="s">
        <v>56</v>
      </c>
      <c r="B1031" s="47" t="s">
        <v>57</v>
      </c>
      <c r="C1031" s="47" t="s">
        <v>1976</v>
      </c>
      <c r="D1031" s="47" t="s">
        <v>1977</v>
      </c>
      <c r="E1031" s="47" t="s">
        <v>16</v>
      </c>
      <c r="F1031" s="47" t="s">
        <v>380</v>
      </c>
      <c r="G1031" s="47"/>
      <c r="H1031" s="47" t="s">
        <v>3787</v>
      </c>
      <c r="I1031" s="48">
        <v>43956</v>
      </c>
      <c r="J1031" s="47" t="s">
        <v>2871</v>
      </c>
    </row>
    <row r="1032" spans="1:10" x14ac:dyDescent="0.3">
      <c r="A1032" s="47" t="s">
        <v>18</v>
      </c>
      <c r="B1032" s="47" t="s">
        <v>60</v>
      </c>
      <c r="C1032" s="47" t="s">
        <v>3427</v>
      </c>
      <c r="D1032" s="47" t="s">
        <v>3428</v>
      </c>
      <c r="E1032" s="47" t="s">
        <v>29</v>
      </c>
      <c r="F1032" s="47" t="s">
        <v>380</v>
      </c>
      <c r="G1032" s="47"/>
      <c r="H1032" s="47" t="s">
        <v>3429</v>
      </c>
      <c r="I1032" s="48">
        <v>43956</v>
      </c>
      <c r="J1032" s="47" t="s">
        <v>2871</v>
      </c>
    </row>
    <row r="1033" spans="1:10" x14ac:dyDescent="0.3">
      <c r="A1033" s="47" t="s">
        <v>14</v>
      </c>
      <c r="B1033" s="47" t="s">
        <v>58</v>
      </c>
      <c r="C1033" s="47" t="s">
        <v>3768</v>
      </c>
      <c r="D1033" s="47" t="s">
        <v>3769</v>
      </c>
      <c r="E1033" s="47" t="s">
        <v>135</v>
      </c>
      <c r="F1033" s="47" t="s">
        <v>380</v>
      </c>
      <c r="G1033" s="47"/>
      <c r="H1033" s="47" t="s">
        <v>3770</v>
      </c>
      <c r="I1033" s="48">
        <v>43956</v>
      </c>
      <c r="J1033" s="47" t="s">
        <v>2871</v>
      </c>
    </row>
    <row r="1034" spans="1:10" x14ac:dyDescent="0.3">
      <c r="A1034" s="47" t="s">
        <v>56</v>
      </c>
      <c r="B1034" s="47" t="s">
        <v>57</v>
      </c>
      <c r="C1034" s="47" t="s">
        <v>3507</v>
      </c>
      <c r="D1034" s="47" t="s">
        <v>3508</v>
      </c>
      <c r="E1034" s="47" t="s">
        <v>63</v>
      </c>
      <c r="F1034" s="47" t="s">
        <v>380</v>
      </c>
      <c r="G1034" s="47"/>
      <c r="H1034" s="47" t="s">
        <v>3509</v>
      </c>
      <c r="I1034" s="48">
        <v>43956</v>
      </c>
      <c r="J1034" s="47" t="s">
        <v>2871</v>
      </c>
    </row>
    <row r="1035" spans="1:10" x14ac:dyDescent="0.3">
      <c r="A1035" s="47" t="s">
        <v>56</v>
      </c>
      <c r="B1035" s="47" t="s">
        <v>57</v>
      </c>
      <c r="C1035" s="47" t="s">
        <v>3504</v>
      </c>
      <c r="D1035" s="47" t="s">
        <v>3505</v>
      </c>
      <c r="E1035" s="47" t="s">
        <v>63</v>
      </c>
      <c r="F1035" s="47" t="s">
        <v>380</v>
      </c>
      <c r="G1035" s="47"/>
      <c r="H1035" s="47" t="s">
        <v>3506</v>
      </c>
      <c r="I1035" s="48">
        <v>43956</v>
      </c>
      <c r="J1035" s="47" t="s">
        <v>2871</v>
      </c>
    </row>
    <row r="1036" spans="1:10" x14ac:dyDescent="0.3">
      <c r="A1036" s="47" t="s">
        <v>11</v>
      </c>
      <c r="B1036" s="47" t="s">
        <v>12</v>
      </c>
      <c r="C1036" s="47" t="s">
        <v>3080</v>
      </c>
      <c r="D1036" s="47" t="s">
        <v>3081</v>
      </c>
      <c r="E1036" s="47" t="s">
        <v>24</v>
      </c>
      <c r="F1036" s="47" t="s">
        <v>380</v>
      </c>
      <c r="G1036" s="47"/>
      <c r="H1036" s="47" t="s">
        <v>3082</v>
      </c>
      <c r="I1036" s="48">
        <v>43957</v>
      </c>
      <c r="J1036" s="47" t="s">
        <v>2871</v>
      </c>
    </row>
    <row r="1037" spans="1:10" x14ac:dyDescent="0.3">
      <c r="A1037" s="47" t="s">
        <v>11</v>
      </c>
      <c r="B1037" s="47" t="s">
        <v>12</v>
      </c>
      <c r="C1037" s="47" t="s">
        <v>3242</v>
      </c>
      <c r="D1037" s="47" t="s">
        <v>3243</v>
      </c>
      <c r="E1037" s="47" t="s">
        <v>24</v>
      </c>
      <c r="F1037" s="47" t="s">
        <v>380</v>
      </c>
      <c r="G1037" s="47"/>
      <c r="H1037" s="47" t="s">
        <v>3244</v>
      </c>
      <c r="I1037" s="48">
        <v>43957</v>
      </c>
      <c r="J1037" s="47" t="s">
        <v>2871</v>
      </c>
    </row>
    <row r="1038" spans="1:10" x14ac:dyDescent="0.3">
      <c r="A1038" s="47" t="s">
        <v>11</v>
      </c>
      <c r="B1038" s="47" t="s">
        <v>12</v>
      </c>
      <c r="C1038" s="47" t="s">
        <v>3358</v>
      </c>
      <c r="D1038" s="47" t="s">
        <v>3359</v>
      </c>
      <c r="E1038" s="47" t="s">
        <v>24</v>
      </c>
      <c r="F1038" s="47" t="s">
        <v>380</v>
      </c>
      <c r="G1038" s="47"/>
      <c r="H1038" s="47" t="s">
        <v>3360</v>
      </c>
      <c r="I1038" s="48">
        <v>43957</v>
      </c>
      <c r="J1038" s="47" t="s">
        <v>2871</v>
      </c>
    </row>
    <row r="1039" spans="1:10" x14ac:dyDescent="0.3">
      <c r="A1039" s="47" t="s">
        <v>14</v>
      </c>
      <c r="B1039" s="47" t="s">
        <v>58</v>
      </c>
      <c r="C1039" s="47" t="s">
        <v>3133</v>
      </c>
      <c r="D1039" s="47" t="s">
        <v>3134</v>
      </c>
      <c r="E1039" s="47" t="s">
        <v>115</v>
      </c>
      <c r="F1039" s="47" t="s">
        <v>382</v>
      </c>
      <c r="G1039" s="49">
        <v>43672</v>
      </c>
      <c r="H1039" s="47" t="s">
        <v>3135</v>
      </c>
      <c r="I1039" s="48">
        <v>43957</v>
      </c>
      <c r="J1039" s="47" t="s">
        <v>2871</v>
      </c>
    </row>
    <row r="1040" spans="1:10" x14ac:dyDescent="0.3">
      <c r="A1040" s="47" t="s">
        <v>11</v>
      </c>
      <c r="B1040" s="47" t="s">
        <v>12</v>
      </c>
      <c r="C1040" s="47" t="s">
        <v>3295</v>
      </c>
      <c r="D1040" s="47" t="s">
        <v>3296</v>
      </c>
      <c r="E1040" s="47" t="s">
        <v>24</v>
      </c>
      <c r="F1040" s="47" t="s">
        <v>382</v>
      </c>
      <c r="G1040" s="49">
        <v>44012</v>
      </c>
      <c r="H1040" s="47" t="s">
        <v>3297</v>
      </c>
      <c r="I1040" s="48">
        <v>43957</v>
      </c>
      <c r="J1040" s="47" t="s">
        <v>2871</v>
      </c>
    </row>
    <row r="1041" spans="1:10" x14ac:dyDescent="0.3">
      <c r="A1041" s="47" t="s">
        <v>11</v>
      </c>
      <c r="B1041" s="47" t="s">
        <v>12</v>
      </c>
      <c r="C1041" s="47" t="s">
        <v>3077</v>
      </c>
      <c r="D1041" s="47" t="s">
        <v>3078</v>
      </c>
      <c r="E1041" s="47" t="s">
        <v>13</v>
      </c>
      <c r="F1041" s="47" t="s">
        <v>380</v>
      </c>
      <c r="G1041" s="47"/>
      <c r="H1041" s="47" t="s">
        <v>3079</v>
      </c>
      <c r="I1041" s="48">
        <v>43957</v>
      </c>
      <c r="J1041" s="47" t="s">
        <v>2871</v>
      </c>
    </row>
    <row r="1042" spans="1:10" x14ac:dyDescent="0.3">
      <c r="A1042" s="47" t="s">
        <v>11</v>
      </c>
      <c r="B1042" s="47" t="s">
        <v>12</v>
      </c>
      <c r="C1042" s="47" t="s">
        <v>3324</v>
      </c>
      <c r="D1042" s="47" t="s">
        <v>3325</v>
      </c>
      <c r="E1042" s="47" t="s">
        <v>24</v>
      </c>
      <c r="F1042" s="47" t="s">
        <v>380</v>
      </c>
      <c r="G1042" s="47"/>
      <c r="H1042" s="47" t="s">
        <v>3326</v>
      </c>
      <c r="I1042" s="48">
        <v>43957</v>
      </c>
      <c r="J1042" s="47" t="s">
        <v>2871</v>
      </c>
    </row>
    <row r="1043" spans="1:10" x14ac:dyDescent="0.3">
      <c r="A1043" s="47" t="s">
        <v>11</v>
      </c>
      <c r="B1043" s="47" t="s">
        <v>12</v>
      </c>
      <c r="C1043" s="47" t="s">
        <v>3451</v>
      </c>
      <c r="D1043" s="47" t="s">
        <v>3452</v>
      </c>
      <c r="E1043" s="47" t="s">
        <v>22</v>
      </c>
      <c r="F1043" s="47" t="s">
        <v>380</v>
      </c>
      <c r="G1043" s="47"/>
      <c r="H1043" s="47" t="s">
        <v>3453</v>
      </c>
      <c r="I1043" s="48">
        <v>43957</v>
      </c>
      <c r="J1043" s="47" t="s">
        <v>2871</v>
      </c>
    </row>
    <row r="1044" spans="1:10" x14ac:dyDescent="0.3">
      <c r="A1044" s="47" t="s">
        <v>14</v>
      </c>
      <c r="B1044" s="47" t="s">
        <v>58</v>
      </c>
      <c r="C1044" s="47" t="s">
        <v>3227</v>
      </c>
      <c r="D1044" s="47" t="s">
        <v>3228</v>
      </c>
      <c r="E1044" s="47" t="s">
        <v>30</v>
      </c>
      <c r="F1044" s="47" t="s">
        <v>380</v>
      </c>
      <c r="G1044" s="47"/>
      <c r="H1044" s="47" t="s">
        <v>3229</v>
      </c>
      <c r="I1044" s="48">
        <v>43957</v>
      </c>
      <c r="J1044" s="47" t="s">
        <v>2871</v>
      </c>
    </row>
    <row r="1045" spans="1:10" x14ac:dyDescent="0.3">
      <c r="A1045" s="47" t="s">
        <v>11</v>
      </c>
      <c r="B1045" s="47" t="s">
        <v>12</v>
      </c>
      <c r="C1045" s="47" t="s">
        <v>3086</v>
      </c>
      <c r="D1045" s="47" t="s">
        <v>3087</v>
      </c>
      <c r="E1045" s="47" t="s">
        <v>22</v>
      </c>
      <c r="F1045" s="47" t="s">
        <v>380</v>
      </c>
      <c r="G1045" s="47"/>
      <c r="H1045" s="47" t="s">
        <v>3088</v>
      </c>
      <c r="I1045" s="48">
        <v>43957</v>
      </c>
      <c r="J1045" s="47" t="s">
        <v>2871</v>
      </c>
    </row>
    <row r="1046" spans="1:10" x14ac:dyDescent="0.3">
      <c r="A1046" s="47" t="s">
        <v>11</v>
      </c>
      <c r="B1046" s="47" t="s">
        <v>12</v>
      </c>
      <c r="C1046" s="47" t="s">
        <v>3416</v>
      </c>
      <c r="D1046" s="47" t="s">
        <v>3417</v>
      </c>
      <c r="E1046" s="47" t="s">
        <v>24</v>
      </c>
      <c r="F1046" s="47" t="s">
        <v>380</v>
      </c>
      <c r="G1046" s="47"/>
      <c r="H1046" s="47" t="s">
        <v>3418</v>
      </c>
      <c r="I1046" s="48">
        <v>43957</v>
      </c>
      <c r="J1046" s="47" t="s">
        <v>2871</v>
      </c>
    </row>
    <row r="1047" spans="1:10" x14ac:dyDescent="0.3">
      <c r="A1047" s="47" t="s">
        <v>11</v>
      </c>
      <c r="B1047" s="47" t="s">
        <v>12</v>
      </c>
      <c r="C1047" s="47" t="s">
        <v>3201</v>
      </c>
      <c r="D1047" s="47" t="s">
        <v>3202</v>
      </c>
      <c r="E1047" s="47" t="s">
        <v>22</v>
      </c>
      <c r="F1047" s="47" t="s">
        <v>380</v>
      </c>
      <c r="G1047" s="47"/>
      <c r="H1047" s="47" t="s">
        <v>3203</v>
      </c>
      <c r="I1047" s="48">
        <v>43957</v>
      </c>
      <c r="J1047" s="47" t="s">
        <v>2871</v>
      </c>
    </row>
    <row r="1048" spans="1:10" x14ac:dyDescent="0.3">
      <c r="A1048" s="47" t="s">
        <v>11</v>
      </c>
      <c r="B1048" s="47" t="s">
        <v>12</v>
      </c>
      <c r="C1048" s="47" t="s">
        <v>3101</v>
      </c>
      <c r="D1048" s="47" t="s">
        <v>1576</v>
      </c>
      <c r="E1048" s="47" t="s">
        <v>88</v>
      </c>
      <c r="F1048" s="47" t="s">
        <v>380</v>
      </c>
      <c r="G1048" s="47"/>
      <c r="H1048" s="47" t="s">
        <v>3102</v>
      </c>
      <c r="I1048" s="48">
        <v>43957</v>
      </c>
      <c r="J1048" s="47" t="s">
        <v>2871</v>
      </c>
    </row>
    <row r="1049" spans="1:10" x14ac:dyDescent="0.3">
      <c r="A1049" s="47" t="s">
        <v>11</v>
      </c>
      <c r="B1049" s="47" t="s">
        <v>12</v>
      </c>
      <c r="C1049" s="47" t="s">
        <v>3186</v>
      </c>
      <c r="D1049" s="47" t="s">
        <v>3187</v>
      </c>
      <c r="E1049" s="47" t="s">
        <v>89</v>
      </c>
      <c r="F1049" s="47" t="s">
        <v>380</v>
      </c>
      <c r="G1049" s="47"/>
      <c r="H1049" s="47" t="s">
        <v>3188</v>
      </c>
      <c r="I1049" s="48">
        <v>43957</v>
      </c>
      <c r="J1049" s="47" t="s">
        <v>2871</v>
      </c>
    </row>
    <row r="1050" spans="1:10" x14ac:dyDescent="0.3">
      <c r="A1050" s="47" t="s">
        <v>14</v>
      </c>
      <c r="B1050" s="47" t="s">
        <v>58</v>
      </c>
      <c r="C1050" s="47" t="s">
        <v>3425</v>
      </c>
      <c r="D1050" s="47" t="s">
        <v>182</v>
      </c>
      <c r="E1050" s="47" t="s">
        <v>90</v>
      </c>
      <c r="F1050" s="47" t="s">
        <v>380</v>
      </c>
      <c r="G1050" s="47"/>
      <c r="H1050" s="47" t="s">
        <v>3426</v>
      </c>
      <c r="I1050" s="48">
        <v>43957</v>
      </c>
      <c r="J1050" s="47" t="s">
        <v>2871</v>
      </c>
    </row>
    <row r="1051" spans="1:10" x14ac:dyDescent="0.3">
      <c r="A1051" s="47" t="s">
        <v>5</v>
      </c>
      <c r="B1051" s="47" t="s">
        <v>6</v>
      </c>
      <c r="C1051" s="47" t="s">
        <v>3327</v>
      </c>
      <c r="D1051" s="47" t="s">
        <v>3328</v>
      </c>
      <c r="E1051" s="47" t="s">
        <v>25</v>
      </c>
      <c r="F1051" s="47" t="s">
        <v>380</v>
      </c>
      <c r="G1051" s="47"/>
      <c r="H1051" s="47" t="s">
        <v>3329</v>
      </c>
      <c r="I1051" s="48">
        <v>43958</v>
      </c>
      <c r="J1051" s="47" t="s">
        <v>2871</v>
      </c>
    </row>
    <row r="1052" spans="1:10" x14ac:dyDescent="0.3">
      <c r="A1052" s="47" t="s">
        <v>15</v>
      </c>
      <c r="B1052" s="47" t="s">
        <v>59</v>
      </c>
      <c r="C1052" s="47" t="s">
        <v>3463</v>
      </c>
      <c r="D1052" s="47" t="s">
        <v>3464</v>
      </c>
      <c r="E1052" s="47" t="s">
        <v>26</v>
      </c>
      <c r="F1052" s="47" t="s">
        <v>380</v>
      </c>
      <c r="G1052" s="47"/>
      <c r="H1052" s="47" t="s">
        <v>3465</v>
      </c>
      <c r="I1052" s="48">
        <v>43958</v>
      </c>
      <c r="J1052" s="47" t="s">
        <v>2871</v>
      </c>
    </row>
    <row r="1053" spans="1:10" x14ac:dyDescent="0.3">
      <c r="A1053" s="47" t="s">
        <v>15</v>
      </c>
      <c r="B1053" s="47" t="s">
        <v>59</v>
      </c>
      <c r="C1053" s="47" t="s">
        <v>3180</v>
      </c>
      <c r="D1053" s="47" t="s">
        <v>3181</v>
      </c>
      <c r="E1053" s="47" t="s">
        <v>68</v>
      </c>
      <c r="F1053" s="47" t="s">
        <v>382</v>
      </c>
      <c r="G1053" s="49">
        <v>43601</v>
      </c>
      <c r="H1053" s="47" t="s">
        <v>3182</v>
      </c>
      <c r="I1053" s="48">
        <v>43958</v>
      </c>
      <c r="J1053" s="47" t="s">
        <v>2871</v>
      </c>
    </row>
    <row r="1054" spans="1:10" x14ac:dyDescent="0.3">
      <c r="A1054" s="47" t="s">
        <v>14</v>
      </c>
      <c r="B1054" s="47" t="s">
        <v>58</v>
      </c>
      <c r="C1054" s="47" t="s">
        <v>3466</v>
      </c>
      <c r="D1054" s="47" t="s">
        <v>3467</v>
      </c>
      <c r="E1054" s="47" t="s">
        <v>389</v>
      </c>
      <c r="F1054" s="47" t="s">
        <v>380</v>
      </c>
      <c r="G1054" s="47"/>
      <c r="H1054" s="47" t="s">
        <v>3468</v>
      </c>
      <c r="I1054" s="48">
        <v>43958</v>
      </c>
      <c r="J1054" s="47" t="s">
        <v>2871</v>
      </c>
    </row>
    <row r="1055" spans="1:10" x14ac:dyDescent="0.3">
      <c r="A1055" s="47" t="s">
        <v>56</v>
      </c>
      <c r="B1055" s="47" t="s">
        <v>57</v>
      </c>
      <c r="C1055" s="47" t="s">
        <v>733</v>
      </c>
      <c r="D1055" s="47" t="s">
        <v>734</v>
      </c>
      <c r="E1055" s="47" t="s">
        <v>108</v>
      </c>
      <c r="F1055" s="47" t="s">
        <v>380</v>
      </c>
      <c r="G1055" s="47"/>
      <c r="H1055" s="47" t="s">
        <v>3343</v>
      </c>
      <c r="I1055" s="48">
        <v>43959</v>
      </c>
      <c r="J1055" s="47" t="s">
        <v>2871</v>
      </c>
    </row>
    <row r="1056" spans="1:10" x14ac:dyDescent="0.3">
      <c r="A1056" s="47" t="s">
        <v>56</v>
      </c>
      <c r="B1056" s="47" t="s">
        <v>57</v>
      </c>
      <c r="C1056" s="47" t="s">
        <v>3245</v>
      </c>
      <c r="D1056" s="47" t="s">
        <v>3246</v>
      </c>
      <c r="E1056" s="47" t="s">
        <v>17</v>
      </c>
      <c r="F1056" s="47" t="s">
        <v>382</v>
      </c>
      <c r="G1056" s="49">
        <v>43812</v>
      </c>
      <c r="H1056" s="47" t="s">
        <v>3247</v>
      </c>
      <c r="I1056" s="48">
        <v>43959</v>
      </c>
      <c r="J1056" s="47" t="s">
        <v>2871</v>
      </c>
    </row>
    <row r="1057" spans="1:10" x14ac:dyDescent="0.3">
      <c r="A1057" s="47" t="s">
        <v>14</v>
      </c>
      <c r="B1057" s="47" t="s">
        <v>58</v>
      </c>
      <c r="C1057" s="47" t="s">
        <v>3074</v>
      </c>
      <c r="D1057" s="47" t="s">
        <v>3075</v>
      </c>
      <c r="E1057" s="47" t="s">
        <v>87</v>
      </c>
      <c r="F1057" s="47" t="s">
        <v>382</v>
      </c>
      <c r="G1057" s="49">
        <v>42962</v>
      </c>
      <c r="H1057" s="47" t="s">
        <v>3076</v>
      </c>
      <c r="I1057" s="48">
        <v>43959</v>
      </c>
      <c r="J1057" s="47" t="s">
        <v>2871</v>
      </c>
    </row>
    <row r="1058" spans="1:10" x14ac:dyDescent="0.3">
      <c r="A1058" s="47" t="s">
        <v>14</v>
      </c>
      <c r="B1058" s="47" t="s">
        <v>58</v>
      </c>
      <c r="C1058" s="47" t="s">
        <v>3495</v>
      </c>
      <c r="D1058" s="47" t="s">
        <v>3496</v>
      </c>
      <c r="E1058" s="47" t="s">
        <v>87</v>
      </c>
      <c r="F1058" s="47" t="s">
        <v>380</v>
      </c>
      <c r="G1058" s="47"/>
      <c r="H1058" s="47" t="s">
        <v>3497</v>
      </c>
      <c r="I1058" s="48">
        <v>43959</v>
      </c>
      <c r="J1058" s="47" t="s">
        <v>2871</v>
      </c>
    </row>
    <row r="1059" spans="1:10" x14ac:dyDescent="0.3">
      <c r="A1059" s="47" t="s">
        <v>14</v>
      </c>
      <c r="B1059" s="47" t="s">
        <v>58</v>
      </c>
      <c r="C1059" s="47" t="s">
        <v>3350</v>
      </c>
      <c r="D1059" s="47" t="s">
        <v>3351</v>
      </c>
      <c r="E1059" s="47" t="s">
        <v>115</v>
      </c>
      <c r="F1059" s="47" t="s">
        <v>380</v>
      </c>
      <c r="G1059" s="47"/>
      <c r="H1059" s="47" t="s">
        <v>3352</v>
      </c>
      <c r="I1059" s="48">
        <v>43959</v>
      </c>
      <c r="J1059" s="47" t="s">
        <v>2871</v>
      </c>
    </row>
    <row r="1060" spans="1:10" x14ac:dyDescent="0.3">
      <c r="A1060" s="47" t="s">
        <v>14</v>
      </c>
      <c r="B1060" s="47" t="s">
        <v>58</v>
      </c>
      <c r="C1060" s="47" t="s">
        <v>632</v>
      </c>
      <c r="D1060" s="47" t="s">
        <v>633</v>
      </c>
      <c r="E1060" s="47" t="s">
        <v>30</v>
      </c>
      <c r="F1060" s="47" t="s">
        <v>380</v>
      </c>
      <c r="G1060" s="47"/>
      <c r="H1060" s="47" t="s">
        <v>3305</v>
      </c>
      <c r="I1060" s="48">
        <v>43962</v>
      </c>
      <c r="J1060" s="47" t="s">
        <v>2871</v>
      </c>
    </row>
    <row r="1061" spans="1:10" x14ac:dyDescent="0.3">
      <c r="A1061" s="47" t="s">
        <v>18</v>
      </c>
      <c r="B1061" s="47" t="s">
        <v>60</v>
      </c>
      <c r="C1061" s="47" t="s">
        <v>3287</v>
      </c>
      <c r="D1061" s="47" t="s">
        <v>3288</v>
      </c>
      <c r="E1061" s="47" t="s">
        <v>19</v>
      </c>
      <c r="F1061" s="47" t="s">
        <v>380</v>
      </c>
      <c r="G1061" s="47"/>
      <c r="H1061" s="47" t="s">
        <v>3289</v>
      </c>
      <c r="I1061" s="48">
        <v>43962</v>
      </c>
      <c r="J1061" s="47" t="s">
        <v>2871</v>
      </c>
    </row>
    <row r="1062" spans="1:10" x14ac:dyDescent="0.3">
      <c r="A1062" s="47" t="s">
        <v>14</v>
      </c>
      <c r="B1062" s="47" t="s">
        <v>58</v>
      </c>
      <c r="C1062" s="47" t="s">
        <v>3213</v>
      </c>
      <c r="D1062" s="47" t="s">
        <v>116</v>
      </c>
      <c r="E1062" s="47" t="s">
        <v>87</v>
      </c>
      <c r="F1062" s="47" t="s">
        <v>380</v>
      </c>
      <c r="G1062" s="47"/>
      <c r="H1062" s="47" t="s">
        <v>3214</v>
      </c>
      <c r="I1062" s="48">
        <v>43962</v>
      </c>
      <c r="J1062" s="47" t="s">
        <v>2871</v>
      </c>
    </row>
    <row r="1063" spans="1:10" x14ac:dyDescent="0.3">
      <c r="A1063" s="47" t="s">
        <v>15</v>
      </c>
      <c r="B1063" s="47" t="s">
        <v>59</v>
      </c>
      <c r="C1063" s="47" t="s">
        <v>3391</v>
      </c>
      <c r="D1063" s="47" t="s">
        <v>3392</v>
      </c>
      <c r="E1063" s="47" t="s">
        <v>16</v>
      </c>
      <c r="F1063" s="47" t="s">
        <v>380</v>
      </c>
      <c r="G1063" s="47"/>
      <c r="H1063" s="47" t="s">
        <v>3393</v>
      </c>
      <c r="I1063" s="48">
        <v>43962</v>
      </c>
      <c r="J1063" s="47" t="s">
        <v>2871</v>
      </c>
    </row>
    <row r="1064" spans="1:10" x14ac:dyDescent="0.3">
      <c r="A1064" s="47" t="s">
        <v>56</v>
      </c>
      <c r="B1064" s="47" t="s">
        <v>57</v>
      </c>
      <c r="C1064" s="47" t="s">
        <v>3040</v>
      </c>
      <c r="D1064" s="47" t="s">
        <v>3041</v>
      </c>
      <c r="E1064" s="47" t="s">
        <v>10</v>
      </c>
      <c r="F1064" s="47" t="s">
        <v>380</v>
      </c>
      <c r="G1064" s="47"/>
      <c r="H1064" s="47" t="s">
        <v>3042</v>
      </c>
      <c r="I1064" s="48">
        <v>43962</v>
      </c>
      <c r="J1064" s="47" t="s">
        <v>2871</v>
      </c>
    </row>
    <row r="1065" spans="1:10" x14ac:dyDescent="0.3">
      <c r="A1065" s="47" t="s">
        <v>56</v>
      </c>
      <c r="B1065" s="47" t="s">
        <v>57</v>
      </c>
      <c r="C1065" s="47" t="s">
        <v>3422</v>
      </c>
      <c r="D1065" s="47" t="s">
        <v>3423</v>
      </c>
      <c r="E1065" s="47" t="s">
        <v>4</v>
      </c>
      <c r="F1065" s="47" t="s">
        <v>380</v>
      </c>
      <c r="G1065" s="47"/>
      <c r="H1065" s="47" t="s">
        <v>3424</v>
      </c>
      <c r="I1065" s="48">
        <v>43962</v>
      </c>
      <c r="J1065" s="47" t="s">
        <v>2871</v>
      </c>
    </row>
    <row r="1066" spans="1:10" x14ac:dyDescent="0.3">
      <c r="A1066" s="47" t="s">
        <v>8</v>
      </c>
      <c r="B1066" s="47" t="s">
        <v>9</v>
      </c>
      <c r="C1066" s="47" t="s">
        <v>3016</v>
      </c>
      <c r="D1066" s="47" t="s">
        <v>3017</v>
      </c>
      <c r="E1066" s="47" t="s">
        <v>20</v>
      </c>
      <c r="F1066" s="47" t="s">
        <v>380</v>
      </c>
      <c r="G1066" s="47"/>
      <c r="H1066" s="47" t="s">
        <v>3018</v>
      </c>
      <c r="I1066" s="48">
        <v>43962</v>
      </c>
      <c r="J1066" s="47" t="s">
        <v>2871</v>
      </c>
    </row>
    <row r="1067" spans="1:10" x14ac:dyDescent="0.3">
      <c r="A1067" s="47" t="s">
        <v>8</v>
      </c>
      <c r="B1067" s="47" t="s">
        <v>9</v>
      </c>
      <c r="C1067" s="47" t="s">
        <v>3483</v>
      </c>
      <c r="D1067" s="47" t="s">
        <v>3484</v>
      </c>
      <c r="E1067" s="47" t="s">
        <v>85</v>
      </c>
      <c r="F1067" s="47" t="s">
        <v>380</v>
      </c>
      <c r="G1067" s="47"/>
      <c r="H1067" s="47" t="s">
        <v>3485</v>
      </c>
      <c r="I1067" s="48">
        <v>43963</v>
      </c>
      <c r="J1067" s="47" t="s">
        <v>2871</v>
      </c>
    </row>
    <row r="1068" spans="1:10" x14ac:dyDescent="0.3">
      <c r="A1068" s="47" t="s">
        <v>8</v>
      </c>
      <c r="B1068" s="47" t="s">
        <v>9</v>
      </c>
      <c r="C1068" s="47" t="s">
        <v>3968</v>
      </c>
      <c r="D1068" s="47" t="s">
        <v>3969</v>
      </c>
      <c r="E1068" s="47" t="s">
        <v>108</v>
      </c>
      <c r="F1068" s="47" t="s">
        <v>382</v>
      </c>
      <c r="G1068" s="49">
        <v>43265</v>
      </c>
      <c r="H1068" s="47" t="s">
        <v>3970</v>
      </c>
      <c r="I1068" s="48">
        <v>43963</v>
      </c>
      <c r="J1068" s="47" t="s">
        <v>2871</v>
      </c>
    </row>
    <row r="1069" spans="1:10" x14ac:dyDescent="0.3">
      <c r="A1069" s="47" t="s">
        <v>8</v>
      </c>
      <c r="B1069" s="47" t="s">
        <v>9</v>
      </c>
      <c r="C1069" s="47" t="s">
        <v>3171</v>
      </c>
      <c r="D1069" s="47" t="s">
        <v>3172</v>
      </c>
      <c r="E1069" s="47" t="s">
        <v>10</v>
      </c>
      <c r="F1069" s="47" t="s">
        <v>380</v>
      </c>
      <c r="G1069" s="47"/>
      <c r="H1069" s="47" t="s">
        <v>3173</v>
      </c>
      <c r="I1069" s="48">
        <v>43963</v>
      </c>
      <c r="J1069" s="47" t="s">
        <v>2871</v>
      </c>
    </row>
    <row r="1070" spans="1:10" x14ac:dyDescent="0.3">
      <c r="A1070" s="47" t="s">
        <v>8</v>
      </c>
      <c r="B1070" s="47" t="s">
        <v>9</v>
      </c>
      <c r="C1070" s="47" t="s">
        <v>3159</v>
      </c>
      <c r="D1070" s="47" t="s">
        <v>3160</v>
      </c>
      <c r="E1070" s="47" t="s">
        <v>138</v>
      </c>
      <c r="F1070" s="47" t="s">
        <v>380</v>
      </c>
      <c r="G1070" s="47"/>
      <c r="H1070" s="47" t="s">
        <v>3161</v>
      </c>
      <c r="I1070" s="48">
        <v>43963</v>
      </c>
      <c r="J1070" s="47" t="s">
        <v>2871</v>
      </c>
    </row>
    <row r="1071" spans="1:10" x14ac:dyDescent="0.3">
      <c r="A1071" s="47" t="s">
        <v>8</v>
      </c>
      <c r="B1071" s="47" t="s">
        <v>9</v>
      </c>
      <c r="C1071" s="47" t="s">
        <v>3489</v>
      </c>
      <c r="D1071" s="47" t="s">
        <v>3490</v>
      </c>
      <c r="E1071" s="47" t="s">
        <v>10</v>
      </c>
      <c r="F1071" s="47" t="s">
        <v>380</v>
      </c>
      <c r="G1071" s="47"/>
      <c r="H1071" s="47" t="s">
        <v>3491</v>
      </c>
      <c r="I1071" s="48">
        <v>43963</v>
      </c>
      <c r="J1071" s="47" t="s">
        <v>2871</v>
      </c>
    </row>
    <row r="1072" spans="1:10" x14ac:dyDescent="0.3">
      <c r="A1072" s="47" t="s">
        <v>56</v>
      </c>
      <c r="B1072" s="47" t="s">
        <v>57</v>
      </c>
      <c r="C1072" s="47" t="s">
        <v>1152</v>
      </c>
      <c r="D1072" s="47" t="s">
        <v>1153</v>
      </c>
      <c r="E1072" s="47" t="s">
        <v>26</v>
      </c>
      <c r="F1072" s="47" t="s">
        <v>382</v>
      </c>
      <c r="G1072" s="49">
        <v>43329</v>
      </c>
      <c r="H1072" s="47" t="s">
        <v>3055</v>
      </c>
      <c r="I1072" s="48">
        <v>43964</v>
      </c>
      <c r="J1072" s="47" t="s">
        <v>2871</v>
      </c>
    </row>
    <row r="1073" spans="1:10" x14ac:dyDescent="0.3">
      <c r="A1073" s="47" t="s">
        <v>8</v>
      </c>
      <c r="B1073" s="47" t="s">
        <v>9</v>
      </c>
      <c r="C1073" s="47" t="s">
        <v>3034</v>
      </c>
      <c r="D1073" s="47" t="s">
        <v>3035</v>
      </c>
      <c r="E1073" s="47" t="s">
        <v>21</v>
      </c>
      <c r="F1073" s="47" t="s">
        <v>380</v>
      </c>
      <c r="G1073" s="47"/>
      <c r="H1073" s="47" t="s">
        <v>3036</v>
      </c>
      <c r="I1073" s="48">
        <v>43964</v>
      </c>
      <c r="J1073" s="47" t="s">
        <v>2871</v>
      </c>
    </row>
    <row r="1074" spans="1:10" x14ac:dyDescent="0.3">
      <c r="A1074" s="47" t="s">
        <v>11</v>
      </c>
      <c r="B1074" s="47" t="s">
        <v>12</v>
      </c>
      <c r="C1074" s="47" t="s">
        <v>3388</v>
      </c>
      <c r="D1074" s="47" t="s">
        <v>3389</v>
      </c>
      <c r="E1074" s="47" t="s">
        <v>13</v>
      </c>
      <c r="F1074" s="47" t="s">
        <v>382</v>
      </c>
      <c r="G1074" s="49">
        <v>43694</v>
      </c>
      <c r="H1074" s="47" t="s">
        <v>3390</v>
      </c>
      <c r="I1074" s="48">
        <v>43964</v>
      </c>
      <c r="J1074" s="47" t="s">
        <v>2871</v>
      </c>
    </row>
    <row r="1075" spans="1:10" x14ac:dyDescent="0.3">
      <c r="A1075" s="47" t="s">
        <v>11</v>
      </c>
      <c r="B1075" s="47" t="s">
        <v>12</v>
      </c>
      <c r="C1075" s="47" t="s">
        <v>3089</v>
      </c>
      <c r="D1075" s="47" t="s">
        <v>3090</v>
      </c>
      <c r="E1075" s="47" t="s">
        <v>24</v>
      </c>
      <c r="F1075" s="47" t="s">
        <v>380</v>
      </c>
      <c r="G1075" s="47"/>
      <c r="H1075" s="47" t="s">
        <v>3091</v>
      </c>
      <c r="I1075" s="48">
        <v>43964</v>
      </c>
      <c r="J1075" s="47" t="s">
        <v>2871</v>
      </c>
    </row>
    <row r="1076" spans="1:10" x14ac:dyDescent="0.3">
      <c r="A1076" s="47" t="s">
        <v>2</v>
      </c>
      <c r="B1076" s="47" t="s">
        <v>3</v>
      </c>
      <c r="C1076" s="47" t="s">
        <v>3150</v>
      </c>
      <c r="D1076" s="47" t="s">
        <v>3151</v>
      </c>
      <c r="E1076" s="47" t="s">
        <v>35</v>
      </c>
      <c r="F1076" s="47" t="s">
        <v>380</v>
      </c>
      <c r="G1076" s="47"/>
      <c r="H1076" s="47" t="s">
        <v>3152</v>
      </c>
      <c r="I1076" s="48">
        <v>43964</v>
      </c>
      <c r="J1076" s="47" t="s">
        <v>2871</v>
      </c>
    </row>
    <row r="1077" spans="1:10" x14ac:dyDescent="0.3">
      <c r="A1077" s="47" t="s">
        <v>11</v>
      </c>
      <c r="B1077" s="47" t="s">
        <v>12</v>
      </c>
      <c r="C1077" s="47" t="s">
        <v>3251</v>
      </c>
      <c r="D1077" s="47" t="s">
        <v>3252</v>
      </c>
      <c r="E1077" s="47" t="s">
        <v>13</v>
      </c>
      <c r="F1077" s="47" t="s">
        <v>380</v>
      </c>
      <c r="G1077" s="47"/>
      <c r="H1077" s="47" t="s">
        <v>3253</v>
      </c>
      <c r="I1077" s="48">
        <v>43964</v>
      </c>
      <c r="J1077" s="47" t="s">
        <v>2871</v>
      </c>
    </row>
    <row r="1078" spans="1:10" x14ac:dyDescent="0.3">
      <c r="A1078" s="47" t="s">
        <v>8</v>
      </c>
      <c r="B1078" s="47" t="s">
        <v>9</v>
      </c>
      <c r="C1078" s="47" t="s">
        <v>3260</v>
      </c>
      <c r="D1078" s="47" t="s">
        <v>3261</v>
      </c>
      <c r="E1078" s="47" t="s">
        <v>10</v>
      </c>
      <c r="F1078" s="47" t="s">
        <v>380</v>
      </c>
      <c r="G1078" s="47"/>
      <c r="H1078" s="47" t="s">
        <v>3262</v>
      </c>
      <c r="I1078" s="48">
        <v>43964</v>
      </c>
      <c r="J1078" s="47" t="s">
        <v>2871</v>
      </c>
    </row>
    <row r="1079" spans="1:10" x14ac:dyDescent="0.3">
      <c r="A1079" s="47" t="s">
        <v>18</v>
      </c>
      <c r="B1079" s="47" t="s">
        <v>60</v>
      </c>
      <c r="C1079" s="47" t="s">
        <v>3469</v>
      </c>
      <c r="D1079" s="47" t="s">
        <v>3470</v>
      </c>
      <c r="E1079" s="47" t="s">
        <v>19</v>
      </c>
      <c r="F1079" s="47" t="s">
        <v>380</v>
      </c>
      <c r="G1079" s="47"/>
      <c r="H1079" s="47" t="s">
        <v>3471</v>
      </c>
      <c r="I1079" s="48">
        <v>43964</v>
      </c>
      <c r="J1079" s="47" t="s">
        <v>2871</v>
      </c>
    </row>
    <row r="1080" spans="1:10" x14ac:dyDescent="0.3">
      <c r="A1080" s="47" t="s">
        <v>2</v>
      </c>
      <c r="B1080" s="47" t="s">
        <v>3</v>
      </c>
      <c r="C1080" s="47" t="s">
        <v>3092</v>
      </c>
      <c r="D1080" s="47" t="s">
        <v>3093</v>
      </c>
      <c r="E1080" s="47" t="s">
        <v>134</v>
      </c>
      <c r="F1080" s="47" t="s">
        <v>380</v>
      </c>
      <c r="G1080" s="47"/>
      <c r="H1080" s="47" t="s">
        <v>3094</v>
      </c>
      <c r="I1080" s="48">
        <v>43964</v>
      </c>
      <c r="J1080" s="47" t="s">
        <v>2871</v>
      </c>
    </row>
    <row r="1081" spans="1:10" x14ac:dyDescent="0.3">
      <c r="A1081" s="47" t="s">
        <v>11</v>
      </c>
      <c r="B1081" s="47" t="s">
        <v>12</v>
      </c>
      <c r="C1081" s="47" t="s">
        <v>3138</v>
      </c>
      <c r="D1081" s="47" t="s">
        <v>3139</v>
      </c>
      <c r="E1081" s="47" t="s">
        <v>22</v>
      </c>
      <c r="F1081" s="47" t="s">
        <v>380</v>
      </c>
      <c r="G1081" s="47"/>
      <c r="H1081" s="47" t="s">
        <v>3140</v>
      </c>
      <c r="I1081" s="48">
        <v>43964</v>
      </c>
      <c r="J1081" s="47" t="s">
        <v>2871</v>
      </c>
    </row>
    <row r="1082" spans="1:10" x14ac:dyDescent="0.3">
      <c r="A1082" s="47" t="s">
        <v>11</v>
      </c>
      <c r="B1082" s="47" t="s">
        <v>12</v>
      </c>
      <c r="C1082" s="47" t="s">
        <v>3540</v>
      </c>
      <c r="D1082" s="47" t="s">
        <v>3541</v>
      </c>
      <c r="E1082" s="47" t="s">
        <v>27</v>
      </c>
      <c r="F1082" s="47" t="s">
        <v>380</v>
      </c>
      <c r="G1082" s="47"/>
      <c r="H1082" s="47" t="s">
        <v>3462</v>
      </c>
      <c r="I1082" s="48">
        <v>43965</v>
      </c>
      <c r="J1082" s="47" t="s">
        <v>2871</v>
      </c>
    </row>
    <row r="1083" spans="1:10" x14ac:dyDescent="0.3">
      <c r="A1083" s="47" t="s">
        <v>2</v>
      </c>
      <c r="B1083" s="47" t="s">
        <v>3</v>
      </c>
      <c r="C1083" s="47" t="s">
        <v>3056</v>
      </c>
      <c r="D1083" s="47" t="s">
        <v>3057</v>
      </c>
      <c r="E1083" s="47" t="s">
        <v>4</v>
      </c>
      <c r="F1083" s="47" t="s">
        <v>380</v>
      </c>
      <c r="G1083" s="47"/>
      <c r="H1083" s="47" t="s">
        <v>3058</v>
      </c>
      <c r="I1083" s="48">
        <v>43965</v>
      </c>
      <c r="J1083" s="47" t="s">
        <v>2871</v>
      </c>
    </row>
    <row r="1084" spans="1:10" x14ac:dyDescent="0.3">
      <c r="A1084" s="47" t="s">
        <v>11</v>
      </c>
      <c r="B1084" s="47" t="s">
        <v>12</v>
      </c>
      <c r="C1084" s="47" t="s">
        <v>3361</v>
      </c>
      <c r="D1084" s="47" t="s">
        <v>3362</v>
      </c>
      <c r="E1084" s="47" t="s">
        <v>22</v>
      </c>
      <c r="F1084" s="47" t="s">
        <v>380</v>
      </c>
      <c r="G1084" s="47"/>
      <c r="H1084" s="47" t="s">
        <v>3363</v>
      </c>
      <c r="I1084" s="48">
        <v>43965</v>
      </c>
      <c r="J1084" s="47" t="s">
        <v>2871</v>
      </c>
    </row>
    <row r="1085" spans="1:10" x14ac:dyDescent="0.3">
      <c r="A1085" s="47" t="s">
        <v>11</v>
      </c>
      <c r="B1085" s="47" t="s">
        <v>12</v>
      </c>
      <c r="C1085" s="47" t="s">
        <v>3098</v>
      </c>
      <c r="D1085" s="47" t="s">
        <v>3099</v>
      </c>
      <c r="E1085" s="47" t="s">
        <v>22</v>
      </c>
      <c r="F1085" s="47" t="s">
        <v>380</v>
      </c>
      <c r="G1085" s="47"/>
      <c r="H1085" s="47" t="s">
        <v>3100</v>
      </c>
      <c r="I1085" s="48">
        <v>43965</v>
      </c>
      <c r="J1085" s="47" t="s">
        <v>2871</v>
      </c>
    </row>
    <row r="1086" spans="1:10" x14ac:dyDescent="0.3">
      <c r="A1086" s="47" t="s">
        <v>11</v>
      </c>
      <c r="B1086" s="47" t="s">
        <v>12</v>
      </c>
      <c r="C1086" s="47" t="s">
        <v>3980</v>
      </c>
      <c r="D1086" s="47" t="s">
        <v>3981</v>
      </c>
      <c r="E1086" s="47" t="s">
        <v>27</v>
      </c>
      <c r="F1086" s="47" t="s">
        <v>380</v>
      </c>
      <c r="G1086" s="47"/>
      <c r="H1086" s="47" t="s">
        <v>3462</v>
      </c>
      <c r="I1086" s="48">
        <v>43965</v>
      </c>
      <c r="J1086" s="47" t="s">
        <v>2871</v>
      </c>
    </row>
    <row r="1087" spans="1:10" x14ac:dyDescent="0.3">
      <c r="A1087" s="47" t="s">
        <v>11</v>
      </c>
      <c r="B1087" s="47" t="s">
        <v>12</v>
      </c>
      <c r="C1087" s="47" t="s">
        <v>3312</v>
      </c>
      <c r="D1087" s="47" t="s">
        <v>3313</v>
      </c>
      <c r="E1087" s="47" t="s">
        <v>24</v>
      </c>
      <c r="F1087" s="47" t="s">
        <v>380</v>
      </c>
      <c r="G1087" s="47"/>
      <c r="H1087" s="47" t="s">
        <v>3314</v>
      </c>
      <c r="I1087" s="48">
        <v>43965</v>
      </c>
      <c r="J1087" s="47" t="s">
        <v>2871</v>
      </c>
    </row>
    <row r="1088" spans="1:10" x14ac:dyDescent="0.3">
      <c r="A1088" s="47" t="s">
        <v>2</v>
      </c>
      <c r="B1088" s="47" t="s">
        <v>3</v>
      </c>
      <c r="C1088" s="47" t="s">
        <v>3370</v>
      </c>
      <c r="D1088" s="47" t="s">
        <v>3371</v>
      </c>
      <c r="E1088" s="47" t="s">
        <v>35</v>
      </c>
      <c r="F1088" s="47" t="s">
        <v>380</v>
      </c>
      <c r="G1088" s="47"/>
      <c r="H1088" s="47" t="s">
        <v>3372</v>
      </c>
      <c r="I1088" s="48">
        <v>43965</v>
      </c>
      <c r="J1088" s="47" t="s">
        <v>2871</v>
      </c>
    </row>
    <row r="1089" spans="1:10" x14ac:dyDescent="0.3">
      <c r="A1089" s="47" t="s">
        <v>11</v>
      </c>
      <c r="B1089" s="47" t="s">
        <v>12</v>
      </c>
      <c r="C1089" s="47" t="s">
        <v>3460</v>
      </c>
      <c r="D1089" s="47" t="s">
        <v>3461</v>
      </c>
      <c r="E1089" s="47" t="s">
        <v>27</v>
      </c>
      <c r="F1089" s="47" t="s">
        <v>380</v>
      </c>
      <c r="G1089" s="47"/>
      <c r="H1089" s="47" t="s">
        <v>3462</v>
      </c>
      <c r="I1089" s="48">
        <v>43965</v>
      </c>
      <c r="J1089" s="47" t="s">
        <v>2871</v>
      </c>
    </row>
    <row r="1090" spans="1:10" x14ac:dyDescent="0.3">
      <c r="A1090" s="47" t="s">
        <v>56</v>
      </c>
      <c r="B1090" s="47" t="s">
        <v>57</v>
      </c>
      <c r="C1090" s="47" t="s">
        <v>3530</v>
      </c>
      <c r="D1090" s="47" t="s">
        <v>3531</v>
      </c>
      <c r="E1090" s="47" t="s">
        <v>63</v>
      </c>
      <c r="F1090" s="47" t="s">
        <v>380</v>
      </c>
      <c r="G1090" s="47"/>
      <c r="H1090" s="47" t="s">
        <v>3532</v>
      </c>
      <c r="I1090" s="48">
        <v>43966</v>
      </c>
      <c r="J1090" s="47" t="s">
        <v>2871</v>
      </c>
    </row>
    <row r="1091" spans="1:10" x14ac:dyDescent="0.3">
      <c r="A1091" s="47" t="s">
        <v>15</v>
      </c>
      <c r="B1091" s="47" t="s">
        <v>59</v>
      </c>
      <c r="C1091" s="47" t="s">
        <v>3112</v>
      </c>
      <c r="D1091" s="47" t="s">
        <v>3113</v>
      </c>
      <c r="E1091" s="47" t="s">
        <v>95</v>
      </c>
      <c r="F1091" s="47" t="s">
        <v>380</v>
      </c>
      <c r="G1091" s="47"/>
      <c r="H1091" s="47" t="s">
        <v>3114</v>
      </c>
      <c r="I1091" s="48">
        <v>43966</v>
      </c>
      <c r="J1091" s="47" t="s">
        <v>2871</v>
      </c>
    </row>
    <row r="1092" spans="1:10" x14ac:dyDescent="0.3">
      <c r="A1092" s="47" t="s">
        <v>56</v>
      </c>
      <c r="B1092" s="47" t="s">
        <v>57</v>
      </c>
      <c r="C1092" s="47" t="s">
        <v>1561</v>
      </c>
      <c r="D1092" s="47" t="s">
        <v>1562</v>
      </c>
      <c r="E1092" s="47" t="s">
        <v>63</v>
      </c>
      <c r="F1092" s="47" t="s">
        <v>380</v>
      </c>
      <c r="G1092" s="47"/>
      <c r="H1092" s="47" t="s">
        <v>3533</v>
      </c>
      <c r="I1092" s="48">
        <v>43966</v>
      </c>
      <c r="J1092" s="47" t="s">
        <v>2871</v>
      </c>
    </row>
    <row r="1093" spans="1:10" x14ac:dyDescent="0.3">
      <c r="A1093" s="47" t="s">
        <v>18</v>
      </c>
      <c r="B1093" s="47" t="s">
        <v>60</v>
      </c>
      <c r="C1093" s="47" t="s">
        <v>3067</v>
      </c>
      <c r="D1093" s="47" t="s">
        <v>3068</v>
      </c>
      <c r="E1093" s="47" t="s">
        <v>36</v>
      </c>
      <c r="F1093" s="47" t="s">
        <v>380</v>
      </c>
      <c r="G1093" s="47"/>
      <c r="H1093" s="47" t="s">
        <v>3069</v>
      </c>
      <c r="I1093" s="48">
        <v>43966</v>
      </c>
      <c r="J1093" s="47" t="s">
        <v>2871</v>
      </c>
    </row>
    <row r="1094" spans="1:10" x14ac:dyDescent="0.3">
      <c r="A1094" s="47" t="s">
        <v>8</v>
      </c>
      <c r="B1094" s="47" t="s">
        <v>9</v>
      </c>
      <c r="C1094" s="47" t="s">
        <v>3269</v>
      </c>
      <c r="D1094" s="47" t="s">
        <v>3270</v>
      </c>
      <c r="E1094" s="47" t="s">
        <v>10</v>
      </c>
      <c r="F1094" s="47" t="s">
        <v>380</v>
      </c>
      <c r="G1094" s="47"/>
      <c r="H1094" s="47" t="s">
        <v>3271</v>
      </c>
      <c r="I1094" s="48">
        <v>43966</v>
      </c>
      <c r="J1094" s="47" t="s">
        <v>2871</v>
      </c>
    </row>
    <row r="1095" spans="1:10" x14ac:dyDescent="0.3">
      <c r="A1095" s="47" t="s">
        <v>14</v>
      </c>
      <c r="B1095" s="47" t="s">
        <v>58</v>
      </c>
      <c r="C1095" s="47" t="s">
        <v>3043</v>
      </c>
      <c r="D1095" s="47" t="s">
        <v>3044</v>
      </c>
      <c r="E1095" s="47" t="s">
        <v>86</v>
      </c>
      <c r="F1095" s="47" t="s">
        <v>380</v>
      </c>
      <c r="G1095" s="47"/>
      <c r="H1095" s="47" t="s">
        <v>3045</v>
      </c>
      <c r="I1095" s="48">
        <v>43969</v>
      </c>
      <c r="J1095" s="47" t="s">
        <v>2871</v>
      </c>
    </row>
    <row r="1096" spans="1:10" x14ac:dyDescent="0.3">
      <c r="A1096" s="47" t="s">
        <v>8</v>
      </c>
      <c r="B1096" s="47" t="s">
        <v>9</v>
      </c>
      <c r="C1096" s="47" t="s">
        <v>3501</v>
      </c>
      <c r="D1096" s="47" t="s">
        <v>3119</v>
      </c>
      <c r="E1096" s="47" t="s">
        <v>85</v>
      </c>
      <c r="F1096" s="47" t="s">
        <v>380</v>
      </c>
      <c r="G1096" s="47"/>
      <c r="H1096" s="47" t="s">
        <v>3502</v>
      </c>
      <c r="I1096" s="48">
        <v>43969</v>
      </c>
      <c r="J1096" s="47" t="s">
        <v>2871</v>
      </c>
    </row>
    <row r="1097" spans="1:10" x14ac:dyDescent="0.3">
      <c r="A1097" s="47" t="s">
        <v>8</v>
      </c>
      <c r="B1097" s="47" t="s">
        <v>9</v>
      </c>
      <c r="C1097" s="47" t="s">
        <v>3778</v>
      </c>
      <c r="D1097" s="47" t="s">
        <v>3779</v>
      </c>
      <c r="E1097" s="47" t="s">
        <v>10</v>
      </c>
      <c r="F1097" s="47" t="s">
        <v>380</v>
      </c>
      <c r="G1097" s="47"/>
      <c r="H1097" s="47" t="s">
        <v>3780</v>
      </c>
      <c r="I1097" s="48">
        <v>43969</v>
      </c>
      <c r="J1097" s="47" t="s">
        <v>2871</v>
      </c>
    </row>
    <row r="1098" spans="1:10" x14ac:dyDescent="0.3">
      <c r="A1098" s="47" t="s">
        <v>14</v>
      </c>
      <c r="B1098" s="47" t="s">
        <v>58</v>
      </c>
      <c r="C1098" s="47" t="s">
        <v>3210</v>
      </c>
      <c r="D1098" s="47" t="s">
        <v>3211</v>
      </c>
      <c r="E1098" s="47" t="s">
        <v>87</v>
      </c>
      <c r="F1098" s="47" t="s">
        <v>380</v>
      </c>
      <c r="G1098" s="47"/>
      <c r="H1098" s="47" t="s">
        <v>3212</v>
      </c>
      <c r="I1098" s="48">
        <v>43969</v>
      </c>
      <c r="J1098" s="47" t="s">
        <v>2871</v>
      </c>
    </row>
    <row r="1099" spans="1:10" x14ac:dyDescent="0.3">
      <c r="A1099" s="47" t="s">
        <v>14</v>
      </c>
      <c r="B1099" s="47" t="s">
        <v>58</v>
      </c>
      <c r="C1099" s="47" t="s">
        <v>3400</v>
      </c>
      <c r="D1099" s="47" t="s">
        <v>3401</v>
      </c>
      <c r="E1099" s="47" t="s">
        <v>389</v>
      </c>
      <c r="F1099" s="47" t="s">
        <v>380</v>
      </c>
      <c r="G1099" s="47"/>
      <c r="H1099" s="47" t="s">
        <v>3402</v>
      </c>
      <c r="I1099" s="48">
        <v>43969</v>
      </c>
      <c r="J1099" s="47" t="s">
        <v>2871</v>
      </c>
    </row>
    <row r="1100" spans="1:10" x14ac:dyDescent="0.3">
      <c r="A1100" s="47" t="s">
        <v>56</v>
      </c>
      <c r="B1100" s="47" t="s">
        <v>57</v>
      </c>
      <c r="C1100" s="47" t="s">
        <v>463</v>
      </c>
      <c r="D1100" s="47" t="s">
        <v>464</v>
      </c>
      <c r="E1100" s="47" t="s">
        <v>63</v>
      </c>
      <c r="F1100" s="47" t="s">
        <v>380</v>
      </c>
      <c r="G1100" s="47"/>
      <c r="H1100" s="47" t="s">
        <v>3522</v>
      </c>
      <c r="I1100" s="48">
        <v>43969</v>
      </c>
      <c r="J1100" s="47" t="s">
        <v>2871</v>
      </c>
    </row>
    <row r="1101" spans="1:10" x14ac:dyDescent="0.3">
      <c r="A1101" s="47" t="s">
        <v>8</v>
      </c>
      <c r="B1101" s="47" t="s">
        <v>9</v>
      </c>
      <c r="C1101" s="47" t="s">
        <v>3260</v>
      </c>
      <c r="D1101" s="47" t="s">
        <v>3261</v>
      </c>
      <c r="E1101" s="47" t="s">
        <v>10</v>
      </c>
      <c r="F1101" s="47" t="s">
        <v>380</v>
      </c>
      <c r="G1101" s="47"/>
      <c r="H1101" s="47" t="s">
        <v>3447</v>
      </c>
      <c r="I1101" s="48">
        <v>43969</v>
      </c>
      <c r="J1101" s="47" t="s">
        <v>2871</v>
      </c>
    </row>
    <row r="1102" spans="1:10" x14ac:dyDescent="0.3">
      <c r="A1102" s="47" t="s">
        <v>8</v>
      </c>
      <c r="B1102" s="47" t="s">
        <v>9</v>
      </c>
      <c r="C1102" s="47" t="s">
        <v>3106</v>
      </c>
      <c r="D1102" s="47" t="s">
        <v>3107</v>
      </c>
      <c r="E1102" s="47" t="s">
        <v>10</v>
      </c>
      <c r="F1102" s="47" t="s">
        <v>380</v>
      </c>
      <c r="G1102" s="47"/>
      <c r="H1102" s="47" t="s">
        <v>3108</v>
      </c>
      <c r="I1102" s="48">
        <v>43969</v>
      </c>
      <c r="J1102" s="47" t="s">
        <v>2871</v>
      </c>
    </row>
    <row r="1103" spans="1:10" x14ac:dyDescent="0.3">
      <c r="A1103" s="47" t="s">
        <v>14</v>
      </c>
      <c r="B1103" s="47" t="s">
        <v>58</v>
      </c>
      <c r="C1103" s="47" t="s">
        <v>3419</v>
      </c>
      <c r="D1103" s="47" t="s">
        <v>3420</v>
      </c>
      <c r="E1103" s="47" t="s">
        <v>87</v>
      </c>
      <c r="F1103" s="47" t="s">
        <v>380</v>
      </c>
      <c r="G1103" s="47"/>
      <c r="H1103" s="47" t="s">
        <v>3421</v>
      </c>
      <c r="I1103" s="48">
        <v>43970</v>
      </c>
      <c r="J1103" s="47" t="s">
        <v>2871</v>
      </c>
    </row>
    <row r="1104" spans="1:10" x14ac:dyDescent="0.3">
      <c r="A1104" s="47" t="s">
        <v>14</v>
      </c>
      <c r="B1104" s="47" t="s">
        <v>58</v>
      </c>
      <c r="C1104" s="47" t="s">
        <v>3538</v>
      </c>
      <c r="D1104" s="47" t="s">
        <v>3539</v>
      </c>
      <c r="E1104" s="47" t="s">
        <v>87</v>
      </c>
      <c r="F1104" s="47" t="s">
        <v>380</v>
      </c>
      <c r="G1104" s="47"/>
      <c r="H1104" s="47" t="s">
        <v>3421</v>
      </c>
      <c r="I1104" s="48">
        <v>43970</v>
      </c>
      <c r="J1104" s="47" t="s">
        <v>2871</v>
      </c>
    </row>
    <row r="1105" spans="1:10" x14ac:dyDescent="0.3">
      <c r="A1105" s="47" t="s">
        <v>2</v>
      </c>
      <c r="B1105" s="47" t="s">
        <v>3</v>
      </c>
      <c r="C1105" s="47" t="s">
        <v>3338</v>
      </c>
      <c r="D1105" s="47" t="s">
        <v>3339</v>
      </c>
      <c r="E1105" s="47" t="s">
        <v>109</v>
      </c>
      <c r="F1105" s="47" t="s">
        <v>380</v>
      </c>
      <c r="G1105" s="47"/>
      <c r="H1105" s="47" t="s">
        <v>3340</v>
      </c>
      <c r="I1105" s="48">
        <v>43970</v>
      </c>
      <c r="J1105" s="47" t="s">
        <v>2871</v>
      </c>
    </row>
    <row r="1106" spans="1:10" x14ac:dyDescent="0.3">
      <c r="A1106" s="47" t="s">
        <v>8</v>
      </c>
      <c r="B1106" s="47" t="s">
        <v>9</v>
      </c>
      <c r="C1106" s="47" t="s">
        <v>3189</v>
      </c>
      <c r="D1106" s="47" t="s">
        <v>3190</v>
      </c>
      <c r="E1106" s="47" t="s">
        <v>108</v>
      </c>
      <c r="F1106" s="47" t="s">
        <v>382</v>
      </c>
      <c r="G1106" s="49">
        <v>43714</v>
      </c>
      <c r="H1106" s="47" t="s">
        <v>3191</v>
      </c>
      <c r="I1106" s="48">
        <v>43970</v>
      </c>
      <c r="J1106" s="47" t="s">
        <v>2871</v>
      </c>
    </row>
    <row r="1107" spans="1:10" x14ac:dyDescent="0.3">
      <c r="A1107" s="47" t="s">
        <v>18</v>
      </c>
      <c r="B1107" s="47" t="s">
        <v>60</v>
      </c>
      <c r="C1107" s="47" t="s">
        <v>3168</v>
      </c>
      <c r="D1107" s="47" t="s">
        <v>3169</v>
      </c>
      <c r="E1107" s="47" t="s">
        <v>29</v>
      </c>
      <c r="F1107" s="47" t="s">
        <v>380</v>
      </c>
      <c r="G1107" s="47"/>
      <c r="H1107" s="47" t="s">
        <v>3170</v>
      </c>
      <c r="I1107" s="48">
        <v>43971</v>
      </c>
      <c r="J1107" s="47" t="s">
        <v>2871</v>
      </c>
    </row>
    <row r="1108" spans="1:10" x14ac:dyDescent="0.3">
      <c r="A1108" s="47" t="s">
        <v>8</v>
      </c>
      <c r="B1108" s="47" t="s">
        <v>9</v>
      </c>
      <c r="C1108" s="47" t="s">
        <v>3344</v>
      </c>
      <c r="D1108" s="47" t="s">
        <v>3345</v>
      </c>
      <c r="E1108" s="47" t="s">
        <v>21</v>
      </c>
      <c r="F1108" s="47" t="s">
        <v>380</v>
      </c>
      <c r="G1108" s="47"/>
      <c r="H1108" s="47" t="s">
        <v>3346</v>
      </c>
      <c r="I1108" s="48">
        <v>43971</v>
      </c>
      <c r="J1108" s="47" t="s">
        <v>2871</v>
      </c>
    </row>
    <row r="1109" spans="1:10" x14ac:dyDescent="0.3">
      <c r="A1109" s="47" t="s">
        <v>11</v>
      </c>
      <c r="B1109" s="47" t="s">
        <v>12</v>
      </c>
      <c r="C1109" s="47" t="s">
        <v>3266</v>
      </c>
      <c r="D1109" s="47" t="s">
        <v>3267</v>
      </c>
      <c r="E1109" s="47" t="s">
        <v>22</v>
      </c>
      <c r="F1109" s="47" t="s">
        <v>380</v>
      </c>
      <c r="G1109" s="47"/>
      <c r="H1109" s="47" t="s">
        <v>3268</v>
      </c>
      <c r="I1109" s="48">
        <v>43971</v>
      </c>
      <c r="J1109" s="47" t="s">
        <v>2871</v>
      </c>
    </row>
    <row r="1110" spans="1:10" x14ac:dyDescent="0.3">
      <c r="A1110" s="47" t="s">
        <v>11</v>
      </c>
      <c r="B1110" s="47" t="s">
        <v>12</v>
      </c>
      <c r="C1110" s="47" t="s">
        <v>3162</v>
      </c>
      <c r="D1110" s="47" t="s">
        <v>3163</v>
      </c>
      <c r="E1110" s="47" t="s">
        <v>24</v>
      </c>
      <c r="F1110" s="47" t="s">
        <v>380</v>
      </c>
      <c r="G1110" s="47"/>
      <c r="H1110" s="47" t="s">
        <v>3164</v>
      </c>
      <c r="I1110" s="48">
        <v>43971</v>
      </c>
      <c r="J1110" s="47" t="s">
        <v>2871</v>
      </c>
    </row>
    <row r="1111" spans="1:10" x14ac:dyDescent="0.3">
      <c r="A1111" s="47" t="s">
        <v>14</v>
      </c>
      <c r="B1111" s="47" t="s">
        <v>58</v>
      </c>
      <c r="C1111" s="47" t="s">
        <v>3195</v>
      </c>
      <c r="D1111" s="47" t="s">
        <v>3196</v>
      </c>
      <c r="E1111" s="47" t="s">
        <v>115</v>
      </c>
      <c r="F1111" s="47" t="s">
        <v>380</v>
      </c>
      <c r="G1111" s="47"/>
      <c r="H1111" s="47" t="s">
        <v>3197</v>
      </c>
      <c r="I1111" s="48">
        <v>43971</v>
      </c>
      <c r="J1111" s="47" t="s">
        <v>2871</v>
      </c>
    </row>
    <row r="1112" spans="1:10" x14ac:dyDescent="0.3">
      <c r="A1112" s="47" t="s">
        <v>11</v>
      </c>
      <c r="B1112" s="47" t="s">
        <v>12</v>
      </c>
      <c r="C1112" s="47" t="s">
        <v>3028</v>
      </c>
      <c r="D1112" s="47" t="s">
        <v>3029</v>
      </c>
      <c r="E1112" s="47" t="s">
        <v>13</v>
      </c>
      <c r="F1112" s="47" t="s">
        <v>380</v>
      </c>
      <c r="G1112" s="47"/>
      <c r="H1112" s="47" t="s">
        <v>3030</v>
      </c>
      <c r="I1112" s="48">
        <v>43971</v>
      </c>
      <c r="J1112" s="47" t="s">
        <v>2871</v>
      </c>
    </row>
    <row r="1113" spans="1:10" x14ac:dyDescent="0.3">
      <c r="A1113" s="47" t="s">
        <v>11</v>
      </c>
      <c r="B1113" s="47" t="s">
        <v>12</v>
      </c>
      <c r="C1113" s="47" t="s">
        <v>3480</v>
      </c>
      <c r="D1113" s="47" t="s">
        <v>3481</v>
      </c>
      <c r="E1113" s="47" t="s">
        <v>24</v>
      </c>
      <c r="F1113" s="47" t="s">
        <v>380</v>
      </c>
      <c r="G1113" s="47"/>
      <c r="H1113" s="47" t="s">
        <v>3482</v>
      </c>
      <c r="I1113" s="48">
        <v>43971</v>
      </c>
      <c r="J1113" s="47" t="s">
        <v>2871</v>
      </c>
    </row>
    <row r="1114" spans="1:10" x14ac:dyDescent="0.3">
      <c r="A1114" s="47" t="s">
        <v>8</v>
      </c>
      <c r="B1114" s="47" t="s">
        <v>9</v>
      </c>
      <c r="C1114" s="47" t="s">
        <v>3306</v>
      </c>
      <c r="D1114" s="47" t="s">
        <v>3307</v>
      </c>
      <c r="E1114" s="47" t="s">
        <v>21</v>
      </c>
      <c r="F1114" s="47" t="s">
        <v>380</v>
      </c>
      <c r="G1114" s="47"/>
      <c r="H1114" s="47" t="s">
        <v>3308</v>
      </c>
      <c r="I1114" s="48">
        <v>43971</v>
      </c>
      <c r="J1114" s="47" t="s">
        <v>2871</v>
      </c>
    </row>
    <row r="1115" spans="1:10" x14ac:dyDescent="0.3">
      <c r="A1115" s="47" t="s">
        <v>11</v>
      </c>
      <c r="B1115" s="47" t="s">
        <v>12</v>
      </c>
      <c r="C1115" s="47" t="s">
        <v>3059</v>
      </c>
      <c r="D1115" s="47" t="s">
        <v>3060</v>
      </c>
      <c r="E1115" s="47" t="s">
        <v>27</v>
      </c>
      <c r="F1115" s="47" t="s">
        <v>380</v>
      </c>
      <c r="G1115" s="47"/>
      <c r="H1115" s="47" t="s">
        <v>3061</v>
      </c>
      <c r="I1115" s="48">
        <v>43971</v>
      </c>
      <c r="J1115" s="47" t="s">
        <v>2871</v>
      </c>
    </row>
    <row r="1116" spans="1:10" x14ac:dyDescent="0.3">
      <c r="A1116" s="47" t="s">
        <v>5</v>
      </c>
      <c r="B1116" s="47" t="s">
        <v>6</v>
      </c>
      <c r="C1116" s="47" t="s">
        <v>3439</v>
      </c>
      <c r="D1116" s="47" t="s">
        <v>3440</v>
      </c>
      <c r="E1116" s="47" t="s">
        <v>25</v>
      </c>
      <c r="F1116" s="47" t="s">
        <v>380</v>
      </c>
      <c r="G1116" s="47"/>
      <c r="H1116" s="47" t="s">
        <v>3441</v>
      </c>
      <c r="I1116" s="48">
        <v>43972</v>
      </c>
      <c r="J1116" s="47" t="s">
        <v>2871</v>
      </c>
    </row>
    <row r="1117" spans="1:10" x14ac:dyDescent="0.3">
      <c r="A1117" s="47" t="s">
        <v>5</v>
      </c>
      <c r="B1117" s="47" t="s">
        <v>6</v>
      </c>
      <c r="C1117" s="47" t="s">
        <v>66</v>
      </c>
      <c r="D1117" s="47" t="s">
        <v>67</v>
      </c>
      <c r="E1117" s="47" t="s">
        <v>7</v>
      </c>
      <c r="F1117" s="47" t="s">
        <v>380</v>
      </c>
      <c r="G1117" s="47"/>
      <c r="H1117" s="47" t="s">
        <v>3412</v>
      </c>
      <c r="I1117" s="48">
        <v>43972</v>
      </c>
      <c r="J1117" s="47" t="s">
        <v>2871</v>
      </c>
    </row>
    <row r="1118" spans="1:10" x14ac:dyDescent="0.3">
      <c r="A1118" s="47" t="s">
        <v>5</v>
      </c>
      <c r="B1118" s="47" t="s">
        <v>6</v>
      </c>
      <c r="C1118" s="47" t="s">
        <v>3103</v>
      </c>
      <c r="D1118" s="47" t="s">
        <v>3104</v>
      </c>
      <c r="E1118" s="47" t="s">
        <v>1832</v>
      </c>
      <c r="F1118" s="47" t="s">
        <v>380</v>
      </c>
      <c r="G1118" s="47"/>
      <c r="H1118" s="47" t="s">
        <v>3105</v>
      </c>
      <c r="I1118" s="48">
        <v>43972</v>
      </c>
      <c r="J1118" s="47" t="s">
        <v>2871</v>
      </c>
    </row>
    <row r="1119" spans="1:10" x14ac:dyDescent="0.3">
      <c r="A1119" s="47" t="s">
        <v>5</v>
      </c>
      <c r="B1119" s="47" t="s">
        <v>6</v>
      </c>
      <c r="C1119" s="47" t="s">
        <v>3309</v>
      </c>
      <c r="D1119" s="47" t="s">
        <v>3310</v>
      </c>
      <c r="E1119" s="47" t="s">
        <v>25</v>
      </c>
      <c r="F1119" s="47" t="s">
        <v>380</v>
      </c>
      <c r="G1119" s="47"/>
      <c r="H1119" s="47" t="s">
        <v>3311</v>
      </c>
      <c r="I1119" s="48">
        <v>43972</v>
      </c>
      <c r="J1119" s="47" t="s">
        <v>2871</v>
      </c>
    </row>
    <row r="1120" spans="1:10" x14ac:dyDescent="0.3">
      <c r="A1120" s="47" t="s">
        <v>5</v>
      </c>
      <c r="B1120" s="47" t="s">
        <v>6</v>
      </c>
      <c r="C1120" s="47" t="s">
        <v>3298</v>
      </c>
      <c r="D1120" s="47" t="s">
        <v>3299</v>
      </c>
      <c r="E1120" s="47" t="s">
        <v>25</v>
      </c>
      <c r="F1120" s="47" t="s">
        <v>380</v>
      </c>
      <c r="G1120" s="47"/>
      <c r="H1120" s="47" t="s">
        <v>3300</v>
      </c>
      <c r="I1120" s="48">
        <v>43972</v>
      </c>
      <c r="J1120" s="47" t="s">
        <v>2871</v>
      </c>
    </row>
    <row r="1121" spans="1:10" x14ac:dyDescent="0.3">
      <c r="A1121" s="47" t="s">
        <v>5</v>
      </c>
      <c r="B1121" s="47" t="s">
        <v>6</v>
      </c>
      <c r="C1121" s="47" t="s">
        <v>3433</v>
      </c>
      <c r="D1121" s="47" t="s">
        <v>3434</v>
      </c>
      <c r="E1121" s="47" t="s">
        <v>25</v>
      </c>
      <c r="F1121" s="47" t="s">
        <v>380</v>
      </c>
      <c r="G1121" s="47"/>
      <c r="H1121" s="47" t="s">
        <v>3435</v>
      </c>
      <c r="I1121" s="48">
        <v>43972</v>
      </c>
      <c r="J1121" s="47" t="s">
        <v>2871</v>
      </c>
    </row>
    <row r="1122" spans="1:10" x14ac:dyDescent="0.3">
      <c r="A1122" s="47" t="s">
        <v>5</v>
      </c>
      <c r="B1122" s="47" t="s">
        <v>6</v>
      </c>
      <c r="C1122" s="47" t="s">
        <v>3454</v>
      </c>
      <c r="D1122" s="47" t="s">
        <v>3455</v>
      </c>
      <c r="E1122" s="47" t="s">
        <v>1832</v>
      </c>
      <c r="F1122" s="47" t="s">
        <v>380</v>
      </c>
      <c r="G1122" s="47"/>
      <c r="H1122" s="47" t="s">
        <v>3456</v>
      </c>
      <c r="I1122" s="48">
        <v>43972</v>
      </c>
      <c r="J1122" s="47" t="s">
        <v>2871</v>
      </c>
    </row>
    <row r="1123" spans="1:10" x14ac:dyDescent="0.3">
      <c r="A1123" s="47" t="s">
        <v>5</v>
      </c>
      <c r="B1123" s="47" t="s">
        <v>6</v>
      </c>
      <c r="C1123" s="47" t="s">
        <v>672</v>
      </c>
      <c r="D1123" s="47" t="s">
        <v>673</v>
      </c>
      <c r="E1123" s="47" t="s">
        <v>7</v>
      </c>
      <c r="F1123" s="47" t="s">
        <v>380</v>
      </c>
      <c r="G1123" s="47"/>
      <c r="H1123" s="47" t="s">
        <v>3503</v>
      </c>
      <c r="I1123" s="48">
        <v>43972</v>
      </c>
      <c r="J1123" s="47" t="s">
        <v>2871</v>
      </c>
    </row>
    <row r="1124" spans="1:10" x14ac:dyDescent="0.3">
      <c r="A1124" s="47" t="s">
        <v>14</v>
      </c>
      <c r="B1124" s="47" t="s">
        <v>58</v>
      </c>
      <c r="C1124" s="47" t="s">
        <v>3052</v>
      </c>
      <c r="D1124" s="47" t="s">
        <v>3053</v>
      </c>
      <c r="E1124" s="47" t="s">
        <v>30</v>
      </c>
      <c r="F1124" s="47" t="s">
        <v>380</v>
      </c>
      <c r="G1124" s="47"/>
      <c r="H1124" s="47" t="s">
        <v>3054</v>
      </c>
      <c r="I1124" s="48">
        <v>43972</v>
      </c>
      <c r="J1124" s="47" t="s">
        <v>2871</v>
      </c>
    </row>
    <row r="1125" spans="1:10" x14ac:dyDescent="0.3">
      <c r="A1125" s="47" t="s">
        <v>5</v>
      </c>
      <c r="B1125" s="47" t="s">
        <v>6</v>
      </c>
      <c r="C1125" s="47" t="s">
        <v>3130</v>
      </c>
      <c r="D1125" s="47" t="s">
        <v>3131</v>
      </c>
      <c r="E1125" s="47" t="s">
        <v>25</v>
      </c>
      <c r="F1125" s="47" t="s">
        <v>380</v>
      </c>
      <c r="G1125" s="47"/>
      <c r="H1125" s="47" t="s">
        <v>3132</v>
      </c>
      <c r="I1125" s="48">
        <v>43972</v>
      </c>
      <c r="J1125" s="47" t="s">
        <v>2871</v>
      </c>
    </row>
    <row r="1126" spans="1:10" x14ac:dyDescent="0.3">
      <c r="A1126" s="47" t="s">
        <v>56</v>
      </c>
      <c r="B1126" s="47" t="s">
        <v>57</v>
      </c>
      <c r="C1126" s="47" t="s">
        <v>3513</v>
      </c>
      <c r="D1126" s="47" t="s">
        <v>3514</v>
      </c>
      <c r="E1126" s="47" t="s">
        <v>63</v>
      </c>
      <c r="F1126" s="47" t="s">
        <v>380</v>
      </c>
      <c r="G1126" s="47"/>
      <c r="H1126" s="47" t="s">
        <v>3515</v>
      </c>
      <c r="I1126" s="48">
        <v>43973</v>
      </c>
      <c r="J1126" s="47" t="s">
        <v>2871</v>
      </c>
    </row>
    <row r="1127" spans="1:10" x14ac:dyDescent="0.3">
      <c r="A1127" s="47" t="s">
        <v>18</v>
      </c>
      <c r="B1127" s="47" t="s">
        <v>60</v>
      </c>
      <c r="C1127" s="47" t="s">
        <v>3177</v>
      </c>
      <c r="D1127" s="47" t="s">
        <v>3178</v>
      </c>
      <c r="E1127" s="47" t="s">
        <v>19</v>
      </c>
      <c r="F1127" s="47" t="s">
        <v>380</v>
      </c>
      <c r="G1127" s="47"/>
      <c r="H1127" s="47" t="s">
        <v>3179</v>
      </c>
      <c r="I1127" s="48">
        <v>43973</v>
      </c>
      <c r="J1127" s="47" t="s">
        <v>2871</v>
      </c>
    </row>
    <row r="1128" spans="1:10" x14ac:dyDescent="0.3">
      <c r="A1128" s="47" t="s">
        <v>56</v>
      </c>
      <c r="B1128" s="47" t="s">
        <v>57</v>
      </c>
      <c r="C1128" s="47" t="s">
        <v>3519</v>
      </c>
      <c r="D1128" s="47" t="s">
        <v>3520</v>
      </c>
      <c r="E1128" s="47" t="s">
        <v>63</v>
      </c>
      <c r="F1128" s="47" t="s">
        <v>380</v>
      </c>
      <c r="G1128" s="47"/>
      <c r="H1128" s="47" t="s">
        <v>3521</v>
      </c>
      <c r="I1128" s="48">
        <v>43973</v>
      </c>
      <c r="J1128" s="47" t="s">
        <v>2871</v>
      </c>
    </row>
    <row r="1129" spans="1:10" x14ac:dyDescent="0.3">
      <c r="A1129" s="47" t="s">
        <v>2</v>
      </c>
      <c r="B1129" s="47" t="s">
        <v>3</v>
      </c>
      <c r="C1129" s="47" t="s">
        <v>3136</v>
      </c>
      <c r="D1129" s="47" t="s">
        <v>3119</v>
      </c>
      <c r="E1129" s="47" t="s">
        <v>134</v>
      </c>
      <c r="F1129" s="47" t="s">
        <v>380</v>
      </c>
      <c r="G1129" s="47"/>
      <c r="H1129" s="47" t="s">
        <v>3137</v>
      </c>
      <c r="I1129" s="48">
        <v>43973</v>
      </c>
      <c r="J1129" s="47" t="s">
        <v>2871</v>
      </c>
    </row>
    <row r="1130" spans="1:10" x14ac:dyDescent="0.3">
      <c r="A1130" s="47" t="s">
        <v>56</v>
      </c>
      <c r="B1130" s="47" t="s">
        <v>57</v>
      </c>
      <c r="C1130" s="47" t="s">
        <v>1544</v>
      </c>
      <c r="D1130" s="47" t="s">
        <v>1545</v>
      </c>
      <c r="E1130" s="47" t="s">
        <v>63</v>
      </c>
      <c r="F1130" s="47" t="s">
        <v>380</v>
      </c>
      <c r="G1130" s="47"/>
      <c r="H1130" s="47" t="s">
        <v>3529</v>
      </c>
      <c r="I1130" s="48">
        <v>43973</v>
      </c>
      <c r="J1130" s="47" t="s">
        <v>2871</v>
      </c>
    </row>
    <row r="1131" spans="1:10" x14ac:dyDescent="0.3">
      <c r="A1131" s="47" t="s">
        <v>56</v>
      </c>
      <c r="B1131" s="47" t="s">
        <v>57</v>
      </c>
      <c r="C1131" s="47" t="s">
        <v>3534</v>
      </c>
      <c r="D1131" s="47" t="s">
        <v>3535</v>
      </c>
      <c r="E1131" s="47" t="s">
        <v>63</v>
      </c>
      <c r="F1131" s="47" t="s">
        <v>380</v>
      </c>
      <c r="G1131" s="47"/>
      <c r="H1131" s="47" t="s">
        <v>3536</v>
      </c>
      <c r="I1131" s="48">
        <v>43973</v>
      </c>
      <c r="J1131" s="47" t="s">
        <v>2871</v>
      </c>
    </row>
    <row r="1132" spans="1:10" x14ac:dyDescent="0.3">
      <c r="A1132" s="47" t="s">
        <v>18</v>
      </c>
      <c r="B1132" s="47" t="s">
        <v>60</v>
      </c>
      <c r="C1132" s="47" t="s">
        <v>3430</v>
      </c>
      <c r="D1132" s="47" t="s">
        <v>3431</v>
      </c>
      <c r="E1132" s="47" t="s">
        <v>91</v>
      </c>
      <c r="F1132" s="47" t="s">
        <v>380</v>
      </c>
      <c r="G1132" s="47"/>
      <c r="H1132" s="47" t="s">
        <v>3432</v>
      </c>
      <c r="I1132" s="48">
        <v>43973</v>
      </c>
      <c r="J1132" s="47" t="s">
        <v>2871</v>
      </c>
    </row>
    <row r="1133" spans="1:10" x14ac:dyDescent="0.3">
      <c r="A1133" s="47" t="s">
        <v>14</v>
      </c>
      <c r="B1133" s="47" t="s">
        <v>58</v>
      </c>
      <c r="C1133" s="47" t="s">
        <v>3385</v>
      </c>
      <c r="D1133" s="47" t="s">
        <v>3386</v>
      </c>
      <c r="E1133" s="47" t="s">
        <v>87</v>
      </c>
      <c r="F1133" s="47" t="s">
        <v>382</v>
      </c>
      <c r="G1133" s="49">
        <v>43922</v>
      </c>
      <c r="H1133" s="47" t="s">
        <v>3387</v>
      </c>
      <c r="I1133" s="48">
        <v>43973</v>
      </c>
      <c r="J1133" s="47" t="s">
        <v>2871</v>
      </c>
    </row>
    <row r="1134" spans="1:10" x14ac:dyDescent="0.3">
      <c r="A1134" s="47" t="s">
        <v>18</v>
      </c>
      <c r="B1134" s="47" t="s">
        <v>60</v>
      </c>
      <c r="C1134" s="47" t="s">
        <v>3492</v>
      </c>
      <c r="D1134" s="47" t="s">
        <v>3493</v>
      </c>
      <c r="E1134" s="47" t="s">
        <v>272</v>
      </c>
      <c r="F1134" s="47" t="s">
        <v>380</v>
      </c>
      <c r="G1134" s="47"/>
      <c r="H1134" s="47" t="s">
        <v>3494</v>
      </c>
      <c r="I1134" s="48">
        <v>43973</v>
      </c>
      <c r="J1134" s="47" t="s">
        <v>2871</v>
      </c>
    </row>
    <row r="1135" spans="1:10" x14ac:dyDescent="0.3">
      <c r="A1135" s="47" t="s">
        <v>18</v>
      </c>
      <c r="B1135" s="47" t="s">
        <v>60</v>
      </c>
      <c r="C1135" s="47" t="s">
        <v>3215</v>
      </c>
      <c r="D1135" s="47" t="s">
        <v>3216</v>
      </c>
      <c r="E1135" s="47" t="s">
        <v>23</v>
      </c>
      <c r="F1135" s="47" t="s">
        <v>380</v>
      </c>
      <c r="G1135" s="47"/>
      <c r="H1135" s="47" t="s">
        <v>3217</v>
      </c>
      <c r="I1135" s="48">
        <v>43973</v>
      </c>
      <c r="J1135" s="47" t="s">
        <v>2871</v>
      </c>
    </row>
    <row r="1136" spans="1:10" x14ac:dyDescent="0.3">
      <c r="A1136" s="47" t="s">
        <v>2</v>
      </c>
      <c r="B1136" s="47" t="s">
        <v>3</v>
      </c>
      <c r="C1136" s="47" t="s">
        <v>3248</v>
      </c>
      <c r="D1136" s="47" t="s">
        <v>3249</v>
      </c>
      <c r="E1136" s="47" t="s">
        <v>134</v>
      </c>
      <c r="F1136" s="47" t="s">
        <v>380</v>
      </c>
      <c r="G1136" s="47"/>
      <c r="H1136" s="47" t="s">
        <v>3250</v>
      </c>
      <c r="I1136" s="48">
        <v>43975</v>
      </c>
      <c r="J1136" s="47" t="s">
        <v>2871</v>
      </c>
    </row>
    <row r="1137" spans="1:10" x14ac:dyDescent="0.3">
      <c r="A1137" s="47" t="s">
        <v>5</v>
      </c>
      <c r="B1137" s="47" t="s">
        <v>6</v>
      </c>
      <c r="C1137" s="47" t="s">
        <v>3198</v>
      </c>
      <c r="D1137" s="47" t="s">
        <v>3199</v>
      </c>
      <c r="E1137" s="47" t="s">
        <v>25</v>
      </c>
      <c r="F1137" s="47" t="s">
        <v>380</v>
      </c>
      <c r="G1137" s="47"/>
      <c r="H1137" s="47" t="s">
        <v>3200</v>
      </c>
      <c r="I1137" s="48">
        <v>43978</v>
      </c>
      <c r="J1137" s="47" t="s">
        <v>2871</v>
      </c>
    </row>
    <row r="1138" spans="1:10" x14ac:dyDescent="0.3">
      <c r="A1138" s="47" t="s">
        <v>3542</v>
      </c>
      <c r="B1138" s="47" t="s">
        <v>59</v>
      </c>
      <c r="C1138" s="47" t="s">
        <v>3543</v>
      </c>
      <c r="D1138" s="47" t="s">
        <v>3544</v>
      </c>
      <c r="E1138" s="47" t="s">
        <v>95</v>
      </c>
      <c r="F1138" s="47" t="s">
        <v>382</v>
      </c>
      <c r="G1138" s="49">
        <v>42354</v>
      </c>
      <c r="H1138" s="47" t="s">
        <v>3545</v>
      </c>
      <c r="I1138" s="48">
        <v>43978</v>
      </c>
      <c r="J1138" s="47" t="s">
        <v>2871</v>
      </c>
    </row>
    <row r="1139" spans="1:10" x14ac:dyDescent="0.3">
      <c r="A1139" s="47" t="s">
        <v>14</v>
      </c>
      <c r="B1139" s="47" t="s">
        <v>58</v>
      </c>
      <c r="C1139" s="47" t="s">
        <v>3192</v>
      </c>
      <c r="D1139" s="47" t="s">
        <v>3193</v>
      </c>
      <c r="E1139" s="47" t="s">
        <v>30</v>
      </c>
      <c r="F1139" s="47" t="s">
        <v>380</v>
      </c>
      <c r="G1139" s="47"/>
      <c r="H1139" s="47" t="s">
        <v>3194</v>
      </c>
      <c r="I1139" s="48">
        <v>43978</v>
      </c>
      <c r="J1139" s="47" t="s">
        <v>2871</v>
      </c>
    </row>
    <row r="1140" spans="1:10" x14ac:dyDescent="0.3">
      <c r="A1140" s="47" t="s">
        <v>15</v>
      </c>
      <c r="B1140" s="47" t="s">
        <v>59</v>
      </c>
      <c r="C1140" s="47" t="s">
        <v>3292</v>
      </c>
      <c r="D1140" s="47" t="s">
        <v>3293</v>
      </c>
      <c r="E1140" s="47" t="s">
        <v>16</v>
      </c>
      <c r="F1140" s="47" t="s">
        <v>382</v>
      </c>
      <c r="G1140" s="47"/>
      <c r="H1140" s="47" t="s">
        <v>3294</v>
      </c>
      <c r="I1140" s="48">
        <v>43979</v>
      </c>
      <c r="J1140" s="47" t="s">
        <v>2871</v>
      </c>
    </row>
    <row r="1141" spans="1:10" x14ac:dyDescent="0.3">
      <c r="A1141" s="47" t="s">
        <v>15</v>
      </c>
      <c r="B1141" s="47" t="s">
        <v>59</v>
      </c>
      <c r="C1141" s="47" t="s">
        <v>3724</v>
      </c>
      <c r="D1141" s="47" t="s">
        <v>3725</v>
      </c>
      <c r="E1141" s="47" t="s">
        <v>16</v>
      </c>
      <c r="F1141" s="47" t="s">
        <v>380</v>
      </c>
      <c r="G1141" s="47"/>
      <c r="H1141" s="47" t="s">
        <v>3726</v>
      </c>
      <c r="I1141" s="48">
        <v>43979</v>
      </c>
      <c r="J1141" s="47" t="s">
        <v>2871</v>
      </c>
    </row>
    <row r="1142" spans="1:10" x14ac:dyDescent="0.3">
      <c r="A1142" s="47" t="s">
        <v>15</v>
      </c>
      <c r="B1142" s="47" t="s">
        <v>59</v>
      </c>
      <c r="C1142" s="47" t="s">
        <v>3321</v>
      </c>
      <c r="D1142" s="47" t="s">
        <v>3322</v>
      </c>
      <c r="E1142" s="47" t="s">
        <v>16</v>
      </c>
      <c r="F1142" s="47" t="s">
        <v>380</v>
      </c>
      <c r="G1142" s="47"/>
      <c r="H1142" s="47" t="s">
        <v>3323</v>
      </c>
      <c r="I1142" s="48">
        <v>43979</v>
      </c>
      <c r="J1142" s="47" t="s">
        <v>2871</v>
      </c>
    </row>
    <row r="1143" spans="1:10" x14ac:dyDescent="0.3">
      <c r="A1143" s="47" t="s">
        <v>15</v>
      </c>
      <c r="B1143" s="47" t="s">
        <v>59</v>
      </c>
      <c r="C1143" s="47" t="s">
        <v>3330</v>
      </c>
      <c r="D1143" s="47" t="s">
        <v>3331</v>
      </c>
      <c r="E1143" s="47" t="s">
        <v>93</v>
      </c>
      <c r="F1143" s="47" t="s">
        <v>380</v>
      </c>
      <c r="G1143" s="47"/>
      <c r="H1143" s="47" t="s">
        <v>3332</v>
      </c>
      <c r="I1143" s="48">
        <v>43979</v>
      </c>
      <c r="J1143" s="47" t="s">
        <v>2871</v>
      </c>
    </row>
    <row r="1144" spans="1:10" x14ac:dyDescent="0.3">
      <c r="A1144" s="47" t="s">
        <v>15</v>
      </c>
      <c r="B1144" s="47" t="s">
        <v>59</v>
      </c>
      <c r="C1144" s="47" t="s">
        <v>3874</v>
      </c>
      <c r="D1144" s="47" t="s">
        <v>3875</v>
      </c>
      <c r="E1144" s="47" t="s">
        <v>16</v>
      </c>
      <c r="F1144" s="47" t="s">
        <v>380</v>
      </c>
      <c r="G1144" s="47"/>
      <c r="H1144" s="47" t="s">
        <v>3876</v>
      </c>
      <c r="I1144" s="48">
        <v>43979</v>
      </c>
      <c r="J1144" s="47" t="s">
        <v>2871</v>
      </c>
    </row>
    <row r="1145" spans="1:10" x14ac:dyDescent="0.3">
      <c r="A1145" s="47" t="s">
        <v>5</v>
      </c>
      <c r="B1145" s="47" t="s">
        <v>6</v>
      </c>
      <c r="C1145" s="47" t="s">
        <v>3394</v>
      </c>
      <c r="D1145" s="47" t="s">
        <v>3395</v>
      </c>
      <c r="E1145" s="47" t="s">
        <v>132</v>
      </c>
      <c r="F1145" s="47" t="s">
        <v>380</v>
      </c>
      <c r="G1145" s="47"/>
      <c r="H1145" s="47" t="s">
        <v>3396</v>
      </c>
      <c r="I1145" s="48">
        <v>43979</v>
      </c>
      <c r="J1145" s="47" t="s">
        <v>2871</v>
      </c>
    </row>
    <row r="1146" spans="1:10" x14ac:dyDescent="0.3">
      <c r="A1146" s="47" t="s">
        <v>5</v>
      </c>
      <c r="B1146" s="47" t="s">
        <v>6</v>
      </c>
      <c r="C1146" s="47" t="s">
        <v>3353</v>
      </c>
      <c r="D1146" s="47" t="s">
        <v>3199</v>
      </c>
      <c r="E1146" s="47" t="s">
        <v>25</v>
      </c>
      <c r="F1146" s="47" t="s">
        <v>380</v>
      </c>
      <c r="G1146" s="47"/>
      <c r="H1146" s="47" t="s">
        <v>3354</v>
      </c>
      <c r="I1146" s="48">
        <v>43979</v>
      </c>
      <c r="J1146" s="47" t="s">
        <v>2871</v>
      </c>
    </row>
    <row r="1147" spans="1:10" x14ac:dyDescent="0.3">
      <c r="A1147" s="47" t="s">
        <v>5</v>
      </c>
      <c r="B1147" s="47" t="s">
        <v>6</v>
      </c>
      <c r="C1147" s="47" t="s">
        <v>3218</v>
      </c>
      <c r="D1147" s="47" t="s">
        <v>3219</v>
      </c>
      <c r="E1147" s="47" t="s">
        <v>25</v>
      </c>
      <c r="F1147" s="47" t="s">
        <v>380</v>
      </c>
      <c r="G1147" s="47"/>
      <c r="H1147" s="47" t="s">
        <v>3220</v>
      </c>
      <c r="I1147" s="48">
        <v>43979</v>
      </c>
      <c r="J1147" s="47" t="s">
        <v>2871</v>
      </c>
    </row>
    <row r="1148" spans="1:10" x14ac:dyDescent="0.3">
      <c r="A1148" s="47" t="s">
        <v>5</v>
      </c>
      <c r="B1148" s="47" t="s">
        <v>6</v>
      </c>
      <c r="C1148" s="47" t="s">
        <v>3290</v>
      </c>
      <c r="D1148" s="47" t="s">
        <v>2534</v>
      </c>
      <c r="E1148" s="47" t="s">
        <v>25</v>
      </c>
      <c r="F1148" s="47" t="s">
        <v>380</v>
      </c>
      <c r="G1148" s="47"/>
      <c r="H1148" s="47" t="s">
        <v>3291</v>
      </c>
      <c r="I1148" s="48">
        <v>43979</v>
      </c>
      <c r="J1148" s="47" t="s">
        <v>2871</v>
      </c>
    </row>
    <row r="1149" spans="1:10" x14ac:dyDescent="0.3">
      <c r="A1149" s="47" t="s">
        <v>15</v>
      </c>
      <c r="B1149" s="47" t="s">
        <v>59</v>
      </c>
      <c r="C1149" s="47" t="s">
        <v>3880</v>
      </c>
      <c r="D1149" s="47" t="s">
        <v>3881</v>
      </c>
      <c r="E1149" s="47" t="s">
        <v>16</v>
      </c>
      <c r="F1149" s="47" t="s">
        <v>380</v>
      </c>
      <c r="G1149" s="47"/>
      <c r="H1149" s="47" t="s">
        <v>3882</v>
      </c>
      <c r="I1149" s="48">
        <v>43979</v>
      </c>
      <c r="J1149" s="47" t="s">
        <v>2871</v>
      </c>
    </row>
    <row r="1150" spans="1:10" x14ac:dyDescent="0.3">
      <c r="A1150" s="47" t="s">
        <v>15</v>
      </c>
      <c r="B1150" s="47" t="s">
        <v>59</v>
      </c>
      <c r="C1150" s="47" t="s">
        <v>3315</v>
      </c>
      <c r="D1150" s="47" t="s">
        <v>3316</v>
      </c>
      <c r="E1150" s="47" t="s">
        <v>95</v>
      </c>
      <c r="F1150" s="47" t="s">
        <v>380</v>
      </c>
      <c r="G1150" s="47"/>
      <c r="H1150" s="47" t="s">
        <v>3317</v>
      </c>
      <c r="I1150" s="48">
        <v>43979</v>
      </c>
      <c r="J1150" s="47" t="s">
        <v>2871</v>
      </c>
    </row>
    <row r="1151" spans="1:10" x14ac:dyDescent="0.3">
      <c r="A1151" s="47" t="s">
        <v>5</v>
      </c>
      <c r="B1151" s="47" t="s">
        <v>6</v>
      </c>
      <c r="C1151" s="47" t="s">
        <v>3474</v>
      </c>
      <c r="D1151" s="47" t="s">
        <v>3475</v>
      </c>
      <c r="E1151" s="47" t="s">
        <v>132</v>
      </c>
      <c r="F1151" s="47" t="s">
        <v>380</v>
      </c>
      <c r="G1151" s="47"/>
      <c r="H1151" s="47" t="s">
        <v>3476</v>
      </c>
      <c r="I1151" s="48">
        <v>43979</v>
      </c>
      <c r="J1151" s="47" t="s">
        <v>2871</v>
      </c>
    </row>
    <row r="1152" spans="1:10" x14ac:dyDescent="0.3">
      <c r="A1152" s="47" t="s">
        <v>15</v>
      </c>
      <c r="B1152" s="47" t="s">
        <v>59</v>
      </c>
      <c r="C1152" s="47" t="s">
        <v>3031</v>
      </c>
      <c r="D1152" s="47" t="s">
        <v>3032</v>
      </c>
      <c r="E1152" s="47" t="s">
        <v>16</v>
      </c>
      <c r="F1152" s="47" t="s">
        <v>380</v>
      </c>
      <c r="G1152" s="47"/>
      <c r="H1152" s="47" t="s">
        <v>3033</v>
      </c>
      <c r="I1152" s="48">
        <v>43979</v>
      </c>
      <c r="J1152" s="47" t="s">
        <v>2871</v>
      </c>
    </row>
    <row r="1153" spans="1:10" x14ac:dyDescent="0.3">
      <c r="A1153" s="47" t="s">
        <v>5</v>
      </c>
      <c r="B1153" s="47" t="s">
        <v>6</v>
      </c>
      <c r="C1153" s="47" t="s">
        <v>3281</v>
      </c>
      <c r="D1153" s="47" t="s">
        <v>3282</v>
      </c>
      <c r="E1153" s="47" t="s">
        <v>25</v>
      </c>
      <c r="F1153" s="47" t="s">
        <v>380</v>
      </c>
      <c r="G1153" s="47"/>
      <c r="H1153" s="47" t="s">
        <v>3283</v>
      </c>
      <c r="I1153" s="48">
        <v>43979</v>
      </c>
      <c r="J1153" s="47" t="s">
        <v>2871</v>
      </c>
    </row>
    <row r="1154" spans="1:10" x14ac:dyDescent="0.3">
      <c r="A1154" s="47" t="s">
        <v>15</v>
      </c>
      <c r="B1154" s="47" t="s">
        <v>59</v>
      </c>
      <c r="C1154" s="47" t="s">
        <v>3627</v>
      </c>
      <c r="D1154" s="47" t="s">
        <v>3628</v>
      </c>
      <c r="E1154" s="47" t="s">
        <v>68</v>
      </c>
      <c r="F1154" s="47" t="s">
        <v>380</v>
      </c>
      <c r="G1154" s="47"/>
      <c r="H1154" s="47" t="s">
        <v>3629</v>
      </c>
      <c r="I1154" s="48">
        <v>43979</v>
      </c>
      <c r="J1154" s="47" t="s">
        <v>2871</v>
      </c>
    </row>
    <row r="1155" spans="1:10" x14ac:dyDescent="0.3">
      <c r="A1155" s="47" t="s">
        <v>5</v>
      </c>
      <c r="B1155" s="47" t="s">
        <v>6</v>
      </c>
      <c r="C1155" s="47" t="s">
        <v>3409</v>
      </c>
      <c r="D1155" s="47" t="s">
        <v>3410</v>
      </c>
      <c r="E1155" s="47" t="s">
        <v>25</v>
      </c>
      <c r="F1155" s="47" t="s">
        <v>380</v>
      </c>
      <c r="G1155" s="47"/>
      <c r="H1155" s="47" t="s">
        <v>3411</v>
      </c>
      <c r="I1155" s="48">
        <v>43979</v>
      </c>
      <c r="J1155" s="47" t="s">
        <v>2871</v>
      </c>
    </row>
    <row r="1156" spans="1:10" x14ac:dyDescent="0.3">
      <c r="A1156" s="47" t="s">
        <v>15</v>
      </c>
      <c r="B1156" s="47" t="s">
        <v>59</v>
      </c>
      <c r="C1156" s="47" t="s">
        <v>3174</v>
      </c>
      <c r="D1156" s="47" t="s">
        <v>3175</v>
      </c>
      <c r="E1156" s="47" t="s">
        <v>68</v>
      </c>
      <c r="F1156" s="47" t="s">
        <v>380</v>
      </c>
      <c r="G1156" s="47"/>
      <c r="H1156" s="47" t="s">
        <v>3176</v>
      </c>
      <c r="I1156" s="48">
        <v>43979</v>
      </c>
      <c r="J1156" s="47" t="s">
        <v>2871</v>
      </c>
    </row>
    <row r="1157" spans="1:10" x14ac:dyDescent="0.3">
      <c r="A1157" s="47" t="s">
        <v>15</v>
      </c>
      <c r="B1157" s="47" t="s">
        <v>59</v>
      </c>
      <c r="C1157" s="47" t="s">
        <v>3792</v>
      </c>
      <c r="D1157" s="47" t="s">
        <v>3793</v>
      </c>
      <c r="E1157" s="47" t="s">
        <v>16</v>
      </c>
      <c r="F1157" s="47" t="s">
        <v>380</v>
      </c>
      <c r="G1157" s="47"/>
      <c r="H1157" s="47" t="s">
        <v>3794</v>
      </c>
      <c r="I1157" s="48">
        <v>43979</v>
      </c>
      <c r="J1157" s="47" t="s">
        <v>2871</v>
      </c>
    </row>
    <row r="1158" spans="1:10" x14ac:dyDescent="0.3">
      <c r="A1158" s="47" t="s">
        <v>15</v>
      </c>
      <c r="B1158" s="47" t="s">
        <v>59</v>
      </c>
      <c r="C1158" s="47" t="s">
        <v>3153</v>
      </c>
      <c r="D1158" s="47" t="s">
        <v>3154</v>
      </c>
      <c r="E1158" s="47" t="s">
        <v>68</v>
      </c>
      <c r="F1158" s="47" t="s">
        <v>380</v>
      </c>
      <c r="G1158" s="47"/>
      <c r="H1158" s="47" t="s">
        <v>3155</v>
      </c>
      <c r="I1158" s="48">
        <v>43979</v>
      </c>
      <c r="J1158" s="47" t="s">
        <v>2871</v>
      </c>
    </row>
    <row r="1159" spans="1:10" x14ac:dyDescent="0.3">
      <c r="A1159" s="47" t="s">
        <v>15</v>
      </c>
      <c r="B1159" s="47" t="s">
        <v>59</v>
      </c>
      <c r="C1159" s="47" t="s">
        <v>3837</v>
      </c>
      <c r="D1159" s="47" t="s">
        <v>3838</v>
      </c>
      <c r="E1159" s="47" t="s">
        <v>16</v>
      </c>
      <c r="F1159" s="47" t="s">
        <v>380</v>
      </c>
      <c r="G1159" s="47"/>
      <c r="H1159" s="47" t="s">
        <v>3839</v>
      </c>
      <c r="I1159" s="48">
        <v>43979</v>
      </c>
      <c r="J1159" s="47" t="s">
        <v>2871</v>
      </c>
    </row>
    <row r="1160" spans="1:10" x14ac:dyDescent="0.3">
      <c r="A1160" s="47" t="s">
        <v>5</v>
      </c>
      <c r="B1160" s="47" t="s">
        <v>6</v>
      </c>
      <c r="C1160" s="47" t="s">
        <v>3046</v>
      </c>
      <c r="D1160" s="47" t="s">
        <v>3047</v>
      </c>
      <c r="E1160" s="47" t="s">
        <v>7</v>
      </c>
      <c r="F1160" s="47" t="s">
        <v>380</v>
      </c>
      <c r="G1160" s="47"/>
      <c r="H1160" s="47" t="s">
        <v>3048</v>
      </c>
      <c r="I1160" s="48">
        <v>43979</v>
      </c>
      <c r="J1160" s="47" t="s">
        <v>2871</v>
      </c>
    </row>
    <row r="1161" spans="1:10" x14ac:dyDescent="0.3">
      <c r="A1161" s="47" t="s">
        <v>15</v>
      </c>
      <c r="B1161" s="47" t="s">
        <v>59</v>
      </c>
      <c r="C1161" s="47" t="s">
        <v>3561</v>
      </c>
      <c r="D1161" s="47" t="s">
        <v>3562</v>
      </c>
      <c r="E1161" s="47" t="s">
        <v>16</v>
      </c>
      <c r="F1161" s="47" t="s">
        <v>380</v>
      </c>
      <c r="G1161" s="47"/>
      <c r="H1161" s="47" t="s">
        <v>3563</v>
      </c>
      <c r="I1161" s="48">
        <v>43979</v>
      </c>
      <c r="J1161" s="47" t="s">
        <v>2871</v>
      </c>
    </row>
    <row r="1162" spans="1:10" x14ac:dyDescent="0.3">
      <c r="A1162" s="47" t="s">
        <v>14</v>
      </c>
      <c r="B1162" s="47" t="s">
        <v>58</v>
      </c>
      <c r="C1162" s="47" t="s">
        <v>3022</v>
      </c>
      <c r="D1162" s="47" t="s">
        <v>3023</v>
      </c>
      <c r="E1162" s="47" t="s">
        <v>86</v>
      </c>
      <c r="F1162" s="47" t="s">
        <v>382</v>
      </c>
      <c r="G1162" s="49">
        <v>43378</v>
      </c>
      <c r="H1162" s="47" t="s">
        <v>3024</v>
      </c>
      <c r="I1162" s="48">
        <v>43979</v>
      </c>
      <c r="J1162" s="47" t="s">
        <v>2871</v>
      </c>
    </row>
    <row r="1163" spans="1:10" x14ac:dyDescent="0.3">
      <c r="A1163" s="47" t="s">
        <v>15</v>
      </c>
      <c r="B1163" s="47" t="s">
        <v>59</v>
      </c>
      <c r="C1163" s="47" t="s">
        <v>3498</v>
      </c>
      <c r="D1163" s="47" t="s">
        <v>3499</v>
      </c>
      <c r="E1163" s="47" t="s">
        <v>68</v>
      </c>
      <c r="F1163" s="47" t="s">
        <v>380</v>
      </c>
      <c r="G1163" s="47"/>
      <c r="H1163" s="47" t="s">
        <v>3500</v>
      </c>
      <c r="I1163" s="48">
        <v>43979</v>
      </c>
      <c r="J1163" s="47" t="s">
        <v>2871</v>
      </c>
    </row>
    <row r="1164" spans="1:10" x14ac:dyDescent="0.3">
      <c r="A1164" s="47" t="s">
        <v>5</v>
      </c>
      <c r="B1164" s="47" t="s">
        <v>6</v>
      </c>
      <c r="C1164" s="47" t="s">
        <v>3121</v>
      </c>
      <c r="D1164" s="47" t="s">
        <v>3122</v>
      </c>
      <c r="E1164" s="47" t="s">
        <v>25</v>
      </c>
      <c r="F1164" s="47" t="s">
        <v>380</v>
      </c>
      <c r="G1164" s="47"/>
      <c r="H1164" s="47" t="s">
        <v>3123</v>
      </c>
      <c r="I1164" s="48">
        <v>43979</v>
      </c>
      <c r="J1164" s="47" t="s">
        <v>2871</v>
      </c>
    </row>
    <row r="1165" spans="1:10" x14ac:dyDescent="0.3">
      <c r="A1165" s="47" t="s">
        <v>5</v>
      </c>
      <c r="B1165" s="47" t="s">
        <v>6</v>
      </c>
      <c r="C1165" s="47" t="s">
        <v>3472</v>
      </c>
      <c r="D1165" s="47" t="s">
        <v>3184</v>
      </c>
      <c r="E1165" s="47" t="s">
        <v>28</v>
      </c>
      <c r="F1165" s="47" t="s">
        <v>380</v>
      </c>
      <c r="G1165" s="47"/>
      <c r="H1165" s="47" t="s">
        <v>3473</v>
      </c>
      <c r="I1165" s="48">
        <v>43979</v>
      </c>
      <c r="J1165" s="47" t="s">
        <v>2871</v>
      </c>
    </row>
    <row r="1166" spans="1:10" x14ac:dyDescent="0.3">
      <c r="A1166" s="47" t="s">
        <v>5</v>
      </c>
      <c r="B1166" s="47" t="s">
        <v>6</v>
      </c>
      <c r="C1166" s="47" t="s">
        <v>3183</v>
      </c>
      <c r="D1166" s="47" t="s">
        <v>3184</v>
      </c>
      <c r="E1166" s="47" t="s">
        <v>28</v>
      </c>
      <c r="F1166" s="47" t="s">
        <v>380</v>
      </c>
      <c r="G1166" s="47"/>
      <c r="H1166" s="47" t="s">
        <v>3185</v>
      </c>
      <c r="I1166" s="48">
        <v>43979</v>
      </c>
      <c r="J1166" s="47" t="s">
        <v>2871</v>
      </c>
    </row>
    <row r="1167" spans="1:10" x14ac:dyDescent="0.3">
      <c r="A1167" s="47" t="s">
        <v>8</v>
      </c>
      <c r="B1167" s="47" t="s">
        <v>9</v>
      </c>
      <c r="C1167" s="47" t="s">
        <v>3682</v>
      </c>
      <c r="D1167" s="47" t="s">
        <v>3683</v>
      </c>
      <c r="E1167" s="47" t="s">
        <v>20</v>
      </c>
      <c r="F1167" s="47" t="s">
        <v>380</v>
      </c>
      <c r="G1167" s="47"/>
      <c r="H1167" s="47" t="s">
        <v>3684</v>
      </c>
      <c r="I1167" s="48">
        <v>43980</v>
      </c>
      <c r="J1167" s="47" t="s">
        <v>2871</v>
      </c>
    </row>
    <row r="1168" spans="1:10" x14ac:dyDescent="0.3">
      <c r="A1168" s="47" t="s">
        <v>14</v>
      </c>
      <c r="B1168" s="47" t="s">
        <v>58</v>
      </c>
      <c r="C1168" s="47" t="s">
        <v>3118</v>
      </c>
      <c r="D1168" s="47" t="s">
        <v>3119</v>
      </c>
      <c r="E1168" s="47" t="s">
        <v>115</v>
      </c>
      <c r="F1168" s="47" t="s">
        <v>380</v>
      </c>
      <c r="G1168" s="47"/>
      <c r="H1168" s="47" t="s">
        <v>3120</v>
      </c>
      <c r="I1168" s="48">
        <v>43980</v>
      </c>
      <c r="J1168" s="47" t="s">
        <v>2871</v>
      </c>
    </row>
    <row r="1169" spans="1:10" x14ac:dyDescent="0.3">
      <c r="A1169" s="47" t="s">
        <v>5</v>
      </c>
      <c r="B1169" s="47" t="s">
        <v>6</v>
      </c>
      <c r="C1169" s="47" t="s">
        <v>3630</v>
      </c>
      <c r="D1169" s="47" t="s">
        <v>3631</v>
      </c>
      <c r="E1169" s="47" t="s">
        <v>25</v>
      </c>
      <c r="F1169" s="47" t="s">
        <v>380</v>
      </c>
      <c r="G1169" s="47"/>
      <c r="H1169" s="47" t="s">
        <v>3632</v>
      </c>
      <c r="I1169" s="48">
        <v>43980</v>
      </c>
      <c r="J1169" s="47" t="s">
        <v>2871</v>
      </c>
    </row>
    <row r="1170" spans="1:10" x14ac:dyDescent="0.3">
      <c r="A1170" s="47" t="s">
        <v>56</v>
      </c>
      <c r="B1170" s="47" t="s">
        <v>57</v>
      </c>
      <c r="C1170" s="47" t="s">
        <v>3516</v>
      </c>
      <c r="D1170" s="47" t="s">
        <v>3517</v>
      </c>
      <c r="E1170" s="47" t="s">
        <v>63</v>
      </c>
      <c r="F1170" s="47" t="s">
        <v>380</v>
      </c>
      <c r="G1170" s="47"/>
      <c r="H1170" s="47" t="s">
        <v>3518</v>
      </c>
      <c r="I1170" s="48">
        <v>43980</v>
      </c>
      <c r="J1170" s="47" t="s">
        <v>2871</v>
      </c>
    </row>
    <row r="1171" spans="1:10" x14ac:dyDescent="0.3">
      <c r="A1171" s="47" t="s">
        <v>56</v>
      </c>
      <c r="B1171" s="47" t="s">
        <v>57</v>
      </c>
      <c r="C1171" s="47" t="s">
        <v>3510</v>
      </c>
      <c r="D1171" s="47" t="s">
        <v>3511</v>
      </c>
      <c r="E1171" s="47" t="s">
        <v>63</v>
      </c>
      <c r="F1171" s="47" t="s">
        <v>380</v>
      </c>
      <c r="G1171" s="47"/>
      <c r="H1171" s="47" t="s">
        <v>3512</v>
      </c>
      <c r="I1171" s="48">
        <v>43980</v>
      </c>
      <c r="J1171" s="47" t="s">
        <v>2871</v>
      </c>
    </row>
    <row r="1172" spans="1:10" x14ac:dyDescent="0.3">
      <c r="A1172" s="47" t="s">
        <v>5</v>
      </c>
      <c r="B1172" s="47" t="s">
        <v>6</v>
      </c>
      <c r="C1172" s="47" t="s">
        <v>3827</v>
      </c>
      <c r="D1172" s="47" t="s">
        <v>3828</v>
      </c>
      <c r="E1172" s="47" t="s">
        <v>132</v>
      </c>
      <c r="F1172" s="47" t="s">
        <v>380</v>
      </c>
      <c r="G1172" s="47"/>
      <c r="H1172" s="47" t="s">
        <v>3829</v>
      </c>
      <c r="I1172" s="48">
        <v>43983</v>
      </c>
      <c r="J1172" s="47" t="s">
        <v>2871</v>
      </c>
    </row>
    <row r="1173" spans="1:10" x14ac:dyDescent="0.3">
      <c r="A1173" s="47" t="s">
        <v>18</v>
      </c>
      <c r="B1173" s="47" t="s">
        <v>60</v>
      </c>
      <c r="C1173" s="47" t="s">
        <v>3765</v>
      </c>
      <c r="D1173" s="47" t="s">
        <v>3766</v>
      </c>
      <c r="E1173" s="47" t="s">
        <v>29</v>
      </c>
      <c r="F1173" s="47" t="s">
        <v>382</v>
      </c>
      <c r="G1173" s="49">
        <v>43461</v>
      </c>
      <c r="H1173" s="47" t="s">
        <v>3767</v>
      </c>
      <c r="I1173" s="48">
        <v>43983</v>
      </c>
      <c r="J1173" s="47" t="s">
        <v>2871</v>
      </c>
    </row>
    <row r="1174" spans="1:10" x14ac:dyDescent="0.3">
      <c r="A1174" s="47" t="s">
        <v>14</v>
      </c>
      <c r="B1174" s="47" t="s">
        <v>58</v>
      </c>
      <c r="C1174" s="47" t="s">
        <v>3704</v>
      </c>
      <c r="D1174" s="47" t="s">
        <v>3119</v>
      </c>
      <c r="E1174" s="47" t="s">
        <v>115</v>
      </c>
      <c r="F1174" s="47" t="s">
        <v>380</v>
      </c>
      <c r="G1174" s="47"/>
      <c r="H1174" s="47" t="s">
        <v>3705</v>
      </c>
      <c r="I1174" s="48">
        <v>43983</v>
      </c>
      <c r="J1174" s="47" t="s">
        <v>2871</v>
      </c>
    </row>
    <row r="1175" spans="1:10" x14ac:dyDescent="0.3">
      <c r="A1175" s="47" t="s">
        <v>18</v>
      </c>
      <c r="B1175" s="47" t="s">
        <v>60</v>
      </c>
      <c r="C1175" s="47" t="s">
        <v>3781</v>
      </c>
      <c r="D1175" s="47" t="s">
        <v>3782</v>
      </c>
      <c r="E1175" s="47" t="s">
        <v>91</v>
      </c>
      <c r="F1175" s="47" t="s">
        <v>380</v>
      </c>
      <c r="G1175" s="47"/>
      <c r="H1175" s="47" t="s">
        <v>3783</v>
      </c>
      <c r="I1175" s="48">
        <v>43983</v>
      </c>
      <c r="J1175" s="47" t="s">
        <v>2871</v>
      </c>
    </row>
    <row r="1176" spans="1:10" x14ac:dyDescent="0.3">
      <c r="A1176" s="47" t="s">
        <v>14</v>
      </c>
      <c r="B1176" s="47" t="s">
        <v>58</v>
      </c>
      <c r="C1176" s="47" t="s">
        <v>3964</v>
      </c>
      <c r="D1176" s="47" t="s">
        <v>3965</v>
      </c>
      <c r="E1176" s="47" t="s">
        <v>115</v>
      </c>
      <c r="F1176" s="47" t="s">
        <v>382</v>
      </c>
      <c r="G1176" s="49">
        <v>43693</v>
      </c>
      <c r="H1176" s="47" t="s">
        <v>3966</v>
      </c>
      <c r="I1176" s="48">
        <v>43984</v>
      </c>
      <c r="J1176" s="47" t="s">
        <v>2871</v>
      </c>
    </row>
    <row r="1177" spans="1:10" x14ac:dyDescent="0.3">
      <c r="A1177" s="47" t="s">
        <v>11</v>
      </c>
      <c r="B1177" s="47" t="s">
        <v>12</v>
      </c>
      <c r="C1177" s="47" t="s">
        <v>3648</v>
      </c>
      <c r="D1177" s="47" t="s">
        <v>3649</v>
      </c>
      <c r="E1177" s="47" t="s">
        <v>13</v>
      </c>
      <c r="F1177" s="47" t="s">
        <v>380</v>
      </c>
      <c r="G1177" s="47"/>
      <c r="H1177" s="47" t="s">
        <v>3650</v>
      </c>
      <c r="I1177" s="48">
        <v>43984</v>
      </c>
      <c r="J1177" s="47" t="s">
        <v>2871</v>
      </c>
    </row>
    <row r="1178" spans="1:10" x14ac:dyDescent="0.3">
      <c r="A1178" s="47" t="s">
        <v>14</v>
      </c>
      <c r="B1178" s="47" t="s">
        <v>58</v>
      </c>
      <c r="C1178" s="47" t="s">
        <v>3564</v>
      </c>
      <c r="D1178" s="47" t="s">
        <v>3565</v>
      </c>
      <c r="E1178" s="47" t="s">
        <v>86</v>
      </c>
      <c r="F1178" s="47" t="s">
        <v>380</v>
      </c>
      <c r="G1178" s="47"/>
      <c r="H1178" s="47" t="s">
        <v>3566</v>
      </c>
      <c r="I1178" s="48">
        <v>43984</v>
      </c>
      <c r="J1178" s="47" t="s">
        <v>2871</v>
      </c>
    </row>
    <row r="1179" spans="1:10" x14ac:dyDescent="0.3">
      <c r="A1179" s="47" t="s">
        <v>14</v>
      </c>
      <c r="B1179" s="47" t="s">
        <v>58</v>
      </c>
      <c r="C1179" s="47" t="s">
        <v>3709</v>
      </c>
      <c r="D1179" s="47" t="s">
        <v>3710</v>
      </c>
      <c r="E1179" s="47" t="s">
        <v>135</v>
      </c>
      <c r="F1179" s="47" t="s">
        <v>380</v>
      </c>
      <c r="G1179" s="47"/>
      <c r="H1179" s="47" t="s">
        <v>3711</v>
      </c>
      <c r="I1179" s="48">
        <v>43984</v>
      </c>
      <c r="J1179" s="47" t="s">
        <v>2871</v>
      </c>
    </row>
    <row r="1180" spans="1:10" x14ac:dyDescent="0.3">
      <c r="A1180" s="47" t="s">
        <v>11</v>
      </c>
      <c r="B1180" s="47" t="s">
        <v>12</v>
      </c>
      <c r="C1180" s="47" t="s">
        <v>3651</v>
      </c>
      <c r="D1180" s="47" t="s">
        <v>3652</v>
      </c>
      <c r="E1180" s="47" t="s">
        <v>13</v>
      </c>
      <c r="F1180" s="47" t="s">
        <v>380</v>
      </c>
      <c r="G1180" s="47"/>
      <c r="H1180" s="47" t="s">
        <v>3653</v>
      </c>
      <c r="I1180" s="48">
        <v>43984</v>
      </c>
      <c r="J1180" s="47" t="s">
        <v>2871</v>
      </c>
    </row>
    <row r="1181" spans="1:10" x14ac:dyDescent="0.3">
      <c r="A1181" s="47" t="s">
        <v>11</v>
      </c>
      <c r="B1181" s="47" t="s">
        <v>12</v>
      </c>
      <c r="C1181" s="47" t="s">
        <v>3571</v>
      </c>
      <c r="D1181" s="47" t="s">
        <v>3572</v>
      </c>
      <c r="E1181" s="47" t="s">
        <v>22</v>
      </c>
      <c r="F1181" s="47" t="s">
        <v>380</v>
      </c>
      <c r="G1181" s="47"/>
      <c r="H1181" s="47" t="s">
        <v>3573</v>
      </c>
      <c r="I1181" s="48">
        <v>43984</v>
      </c>
      <c r="J1181" s="47" t="s">
        <v>2871</v>
      </c>
    </row>
    <row r="1182" spans="1:10" x14ac:dyDescent="0.3">
      <c r="A1182" s="47" t="s">
        <v>8</v>
      </c>
      <c r="B1182" s="47" t="s">
        <v>9</v>
      </c>
      <c r="C1182" s="47" t="s">
        <v>3189</v>
      </c>
      <c r="D1182" s="47" t="s">
        <v>3190</v>
      </c>
      <c r="E1182" s="47" t="s">
        <v>108</v>
      </c>
      <c r="F1182" s="47" t="s">
        <v>382</v>
      </c>
      <c r="G1182" s="49">
        <v>43714</v>
      </c>
      <c r="H1182" s="47" t="s">
        <v>3967</v>
      </c>
      <c r="I1182" s="48">
        <v>43984</v>
      </c>
      <c r="J1182" s="47" t="s">
        <v>2871</v>
      </c>
    </row>
    <row r="1183" spans="1:10" x14ac:dyDescent="0.3">
      <c r="A1183" s="47" t="s">
        <v>56</v>
      </c>
      <c r="B1183" s="47" t="s">
        <v>57</v>
      </c>
      <c r="C1183" s="47" t="s">
        <v>3811</v>
      </c>
      <c r="D1183" s="47" t="s">
        <v>3812</v>
      </c>
      <c r="E1183" s="47" t="s">
        <v>16</v>
      </c>
      <c r="F1183" s="47" t="s">
        <v>380</v>
      </c>
      <c r="G1183" s="47"/>
      <c r="H1183" s="47" t="s">
        <v>3814</v>
      </c>
      <c r="I1183" s="48">
        <v>43985</v>
      </c>
      <c r="J1183" s="47" t="s">
        <v>2871</v>
      </c>
    </row>
    <row r="1184" spans="1:10" x14ac:dyDescent="0.3">
      <c r="A1184" s="47" t="s">
        <v>5</v>
      </c>
      <c r="B1184" s="47" t="s">
        <v>6</v>
      </c>
      <c r="C1184" s="47" t="s">
        <v>3721</v>
      </c>
      <c r="D1184" s="47" t="s">
        <v>3722</v>
      </c>
      <c r="E1184" s="47" t="s">
        <v>25</v>
      </c>
      <c r="F1184" s="47" t="s">
        <v>380</v>
      </c>
      <c r="G1184" s="47"/>
      <c r="H1184" s="47" t="s">
        <v>3723</v>
      </c>
      <c r="I1184" s="48">
        <v>43985</v>
      </c>
      <c r="J1184" s="47" t="s">
        <v>2871</v>
      </c>
    </row>
    <row r="1185" spans="1:10" x14ac:dyDescent="0.3">
      <c r="A1185" s="47" t="s">
        <v>14</v>
      </c>
      <c r="B1185" s="47" t="s">
        <v>58</v>
      </c>
      <c r="C1185" s="47" t="s">
        <v>3696</v>
      </c>
      <c r="D1185" s="47" t="s">
        <v>3697</v>
      </c>
      <c r="E1185" s="47" t="s">
        <v>92</v>
      </c>
      <c r="F1185" s="47" t="s">
        <v>380</v>
      </c>
      <c r="G1185" s="47"/>
      <c r="H1185" s="47" t="s">
        <v>3698</v>
      </c>
      <c r="I1185" s="48">
        <v>43985</v>
      </c>
      <c r="J1185" s="47" t="s">
        <v>2871</v>
      </c>
    </row>
    <row r="1186" spans="1:10" x14ac:dyDescent="0.3">
      <c r="A1186" s="47" t="s">
        <v>5</v>
      </c>
      <c r="B1186" s="47" t="s">
        <v>6</v>
      </c>
      <c r="C1186" s="47" t="s">
        <v>3633</v>
      </c>
      <c r="D1186" s="47" t="s">
        <v>3634</v>
      </c>
      <c r="E1186" s="47" t="s">
        <v>25</v>
      </c>
      <c r="F1186" s="47" t="s">
        <v>380</v>
      </c>
      <c r="G1186" s="47"/>
      <c r="H1186" s="47" t="s">
        <v>3635</v>
      </c>
      <c r="I1186" s="48">
        <v>43985</v>
      </c>
      <c r="J1186" s="47" t="s">
        <v>2871</v>
      </c>
    </row>
    <row r="1187" spans="1:10" x14ac:dyDescent="0.3">
      <c r="A1187" s="47" t="s">
        <v>5</v>
      </c>
      <c r="B1187" s="47" t="s">
        <v>6</v>
      </c>
      <c r="C1187" s="47" t="s">
        <v>3773</v>
      </c>
      <c r="D1187" s="47" t="s">
        <v>3119</v>
      </c>
      <c r="E1187" s="47" t="s">
        <v>7</v>
      </c>
      <c r="F1187" s="47" t="s">
        <v>380</v>
      </c>
      <c r="G1187" s="47"/>
      <c r="H1187" s="47" t="s">
        <v>3774</v>
      </c>
      <c r="I1187" s="48">
        <v>43986</v>
      </c>
      <c r="J1187" s="47" t="s">
        <v>2871</v>
      </c>
    </row>
    <row r="1188" spans="1:10" x14ac:dyDescent="0.3">
      <c r="A1188" s="47" t="s">
        <v>5</v>
      </c>
      <c r="B1188" s="47" t="s">
        <v>6</v>
      </c>
      <c r="C1188" s="47" t="s">
        <v>3715</v>
      </c>
      <c r="D1188" s="47" t="s">
        <v>3716</v>
      </c>
      <c r="E1188" s="47" t="s">
        <v>132</v>
      </c>
      <c r="F1188" s="47" t="s">
        <v>380</v>
      </c>
      <c r="G1188" s="47"/>
      <c r="H1188" s="47" t="s">
        <v>3717</v>
      </c>
      <c r="I1188" s="48">
        <v>43986</v>
      </c>
      <c r="J1188" s="47" t="s">
        <v>2871</v>
      </c>
    </row>
    <row r="1189" spans="1:10" x14ac:dyDescent="0.3">
      <c r="A1189" s="47" t="s">
        <v>8</v>
      </c>
      <c r="B1189" s="47" t="s">
        <v>9</v>
      </c>
      <c r="C1189" s="47" t="s">
        <v>3612</v>
      </c>
      <c r="D1189" s="47" t="s">
        <v>3613</v>
      </c>
      <c r="E1189" s="47" t="s">
        <v>21</v>
      </c>
      <c r="F1189" s="47" t="s">
        <v>380</v>
      </c>
      <c r="G1189" s="47"/>
      <c r="H1189" s="47" t="s">
        <v>3614</v>
      </c>
      <c r="I1189" s="48">
        <v>43986</v>
      </c>
      <c r="J1189" s="47" t="s">
        <v>2871</v>
      </c>
    </row>
    <row r="1190" spans="1:10" x14ac:dyDescent="0.3">
      <c r="A1190" s="47" t="s">
        <v>5</v>
      </c>
      <c r="B1190" s="47" t="s">
        <v>6</v>
      </c>
      <c r="C1190" s="47" t="s">
        <v>3784</v>
      </c>
      <c r="D1190" s="47" t="s">
        <v>3785</v>
      </c>
      <c r="E1190" s="47" t="s">
        <v>25</v>
      </c>
      <c r="F1190" s="47" t="s">
        <v>380</v>
      </c>
      <c r="G1190" s="47"/>
      <c r="H1190" s="47" t="s">
        <v>3786</v>
      </c>
      <c r="I1190" s="48">
        <v>43987</v>
      </c>
      <c r="J1190" s="47" t="s">
        <v>2871</v>
      </c>
    </row>
    <row r="1191" spans="1:10" x14ac:dyDescent="0.3">
      <c r="A1191" s="47" t="s">
        <v>5</v>
      </c>
      <c r="B1191" s="47" t="s">
        <v>6</v>
      </c>
      <c r="C1191" s="47" t="s">
        <v>3551</v>
      </c>
      <c r="D1191" s="47" t="s">
        <v>1620</v>
      </c>
      <c r="E1191" s="47" t="s">
        <v>132</v>
      </c>
      <c r="F1191" s="47" t="s">
        <v>382</v>
      </c>
      <c r="G1191" s="49">
        <v>43982</v>
      </c>
      <c r="H1191" s="47" t="s">
        <v>3830</v>
      </c>
      <c r="I1191" s="48">
        <v>43987</v>
      </c>
      <c r="J1191" s="47" t="s">
        <v>2871</v>
      </c>
    </row>
    <row r="1192" spans="1:10" x14ac:dyDescent="0.3">
      <c r="A1192" s="47" t="s">
        <v>56</v>
      </c>
      <c r="B1192" s="47" t="s">
        <v>57</v>
      </c>
      <c r="C1192" s="47" t="s">
        <v>3921</v>
      </c>
      <c r="D1192" s="47" t="s">
        <v>3922</v>
      </c>
      <c r="E1192" s="47" t="s">
        <v>63</v>
      </c>
      <c r="F1192" s="47" t="s">
        <v>380</v>
      </c>
      <c r="G1192" s="47"/>
      <c r="H1192" s="47" t="s">
        <v>3923</v>
      </c>
      <c r="I1192" s="48">
        <v>43987</v>
      </c>
      <c r="J1192" s="47" t="s">
        <v>2871</v>
      </c>
    </row>
    <row r="1193" spans="1:10" x14ac:dyDescent="0.3">
      <c r="A1193" s="47" t="s">
        <v>11</v>
      </c>
      <c r="B1193" s="47" t="s">
        <v>12</v>
      </c>
      <c r="C1193" s="47" t="s">
        <v>3856</v>
      </c>
      <c r="D1193" s="47" t="s">
        <v>3857</v>
      </c>
      <c r="E1193" s="47" t="s">
        <v>13</v>
      </c>
      <c r="F1193" s="47" t="s">
        <v>382</v>
      </c>
      <c r="G1193" s="47"/>
      <c r="H1193" s="47" t="s">
        <v>3858</v>
      </c>
      <c r="I1193" s="48">
        <v>43987</v>
      </c>
      <c r="J1193" s="47" t="s">
        <v>2871</v>
      </c>
    </row>
    <row r="1194" spans="1:10" x14ac:dyDescent="0.3">
      <c r="A1194" s="47" t="s">
        <v>56</v>
      </c>
      <c r="B1194" s="47" t="s">
        <v>57</v>
      </c>
      <c r="C1194" s="47" t="s">
        <v>2887</v>
      </c>
      <c r="D1194" s="47" t="s">
        <v>2888</v>
      </c>
      <c r="E1194" s="47" t="s">
        <v>35</v>
      </c>
      <c r="F1194" s="47" t="s">
        <v>380</v>
      </c>
      <c r="G1194" s="47"/>
      <c r="H1194" s="47" t="s">
        <v>3763</v>
      </c>
      <c r="I1194" s="48">
        <v>43987</v>
      </c>
      <c r="J1194" s="47" t="s">
        <v>2871</v>
      </c>
    </row>
    <row r="1195" spans="1:10" x14ac:dyDescent="0.3">
      <c r="A1195" s="47" t="s">
        <v>56</v>
      </c>
      <c r="B1195" s="47" t="s">
        <v>57</v>
      </c>
      <c r="C1195" s="47" t="s">
        <v>3915</v>
      </c>
      <c r="D1195" s="47" t="s">
        <v>3916</v>
      </c>
      <c r="E1195" s="47" t="s">
        <v>63</v>
      </c>
      <c r="F1195" s="47" t="s">
        <v>380</v>
      </c>
      <c r="G1195" s="47"/>
      <c r="H1195" s="47" t="s">
        <v>3917</v>
      </c>
      <c r="I1195" s="48">
        <v>43987</v>
      </c>
      <c r="J1195" s="47" t="s">
        <v>2871</v>
      </c>
    </row>
    <row r="1196" spans="1:10" x14ac:dyDescent="0.3">
      <c r="A1196" s="47" t="s">
        <v>56</v>
      </c>
      <c r="B1196" s="47" t="s">
        <v>57</v>
      </c>
      <c r="C1196" s="47" t="s">
        <v>3909</v>
      </c>
      <c r="D1196" s="47" t="s">
        <v>3910</v>
      </c>
      <c r="E1196" s="47" t="s">
        <v>63</v>
      </c>
      <c r="F1196" s="47" t="s">
        <v>380</v>
      </c>
      <c r="G1196" s="47"/>
      <c r="H1196" s="47" t="s">
        <v>3911</v>
      </c>
      <c r="I1196" s="48">
        <v>43987</v>
      </c>
      <c r="J1196" s="47" t="s">
        <v>2871</v>
      </c>
    </row>
    <row r="1197" spans="1:10" x14ac:dyDescent="0.3">
      <c r="A1197" s="47" t="s">
        <v>2</v>
      </c>
      <c r="B1197" s="47" t="s">
        <v>3</v>
      </c>
      <c r="C1197" s="47" t="s">
        <v>3660</v>
      </c>
      <c r="D1197" s="47" t="s">
        <v>3661</v>
      </c>
      <c r="E1197" s="47" t="s">
        <v>4</v>
      </c>
      <c r="F1197" s="47" t="s">
        <v>380</v>
      </c>
      <c r="G1197" s="47"/>
      <c r="H1197" s="47" t="s">
        <v>3662</v>
      </c>
      <c r="I1197" s="48">
        <v>43988</v>
      </c>
      <c r="J1197" s="47" t="s">
        <v>2871</v>
      </c>
    </row>
    <row r="1198" spans="1:10" x14ac:dyDescent="0.3">
      <c r="A1198" s="47" t="s">
        <v>2</v>
      </c>
      <c r="B1198" s="47" t="s">
        <v>3</v>
      </c>
      <c r="C1198" s="47" t="s">
        <v>3669</v>
      </c>
      <c r="D1198" s="47" t="s">
        <v>3670</v>
      </c>
      <c r="E1198" s="47" t="s">
        <v>4</v>
      </c>
      <c r="F1198" s="47" t="s">
        <v>380</v>
      </c>
      <c r="G1198" s="47"/>
      <c r="H1198" s="47" t="s">
        <v>3671</v>
      </c>
      <c r="I1198" s="48">
        <v>43988</v>
      </c>
      <c r="J1198" s="47" t="s">
        <v>2871</v>
      </c>
    </row>
    <row r="1199" spans="1:10" x14ac:dyDescent="0.3">
      <c r="A1199" s="47" t="s">
        <v>18</v>
      </c>
      <c r="B1199" s="47" t="s">
        <v>60</v>
      </c>
      <c r="C1199" s="47" t="s">
        <v>3600</v>
      </c>
      <c r="D1199" s="47" t="s">
        <v>3601</v>
      </c>
      <c r="E1199" s="47" t="s">
        <v>19</v>
      </c>
      <c r="F1199" s="47" t="s">
        <v>380</v>
      </c>
      <c r="G1199" s="47"/>
      <c r="H1199" s="47" t="s">
        <v>3602</v>
      </c>
      <c r="I1199" s="48">
        <v>43990</v>
      </c>
      <c r="J1199" s="47" t="s">
        <v>2871</v>
      </c>
    </row>
    <row r="1200" spans="1:10" x14ac:dyDescent="0.3">
      <c r="A1200" s="47" t="s">
        <v>14</v>
      </c>
      <c r="B1200" s="47" t="s">
        <v>58</v>
      </c>
      <c r="C1200" s="47" t="s">
        <v>3859</v>
      </c>
      <c r="D1200" s="47" t="s">
        <v>3860</v>
      </c>
      <c r="E1200" s="47" t="s">
        <v>115</v>
      </c>
      <c r="F1200" s="47" t="s">
        <v>380</v>
      </c>
      <c r="G1200" s="47"/>
      <c r="H1200" s="47" t="s">
        <v>3861</v>
      </c>
      <c r="I1200" s="48">
        <v>43991</v>
      </c>
      <c r="J1200" s="47" t="s">
        <v>2871</v>
      </c>
    </row>
    <row r="1201" spans="1:10" x14ac:dyDescent="0.3">
      <c r="A1201" s="47" t="s">
        <v>8</v>
      </c>
      <c r="B1201" s="47" t="s">
        <v>9</v>
      </c>
      <c r="C1201" s="47" t="s">
        <v>3862</v>
      </c>
      <c r="D1201" s="47" t="s">
        <v>3863</v>
      </c>
      <c r="E1201" s="47" t="s">
        <v>10</v>
      </c>
      <c r="F1201" s="47" t="s">
        <v>380</v>
      </c>
      <c r="G1201" s="47"/>
      <c r="H1201" s="47" t="s">
        <v>3864</v>
      </c>
      <c r="I1201" s="48">
        <v>43991</v>
      </c>
      <c r="J1201" s="47" t="s">
        <v>2871</v>
      </c>
    </row>
    <row r="1202" spans="1:10" x14ac:dyDescent="0.3">
      <c r="A1202" s="47" t="s">
        <v>18</v>
      </c>
      <c r="B1202" s="47" t="s">
        <v>60</v>
      </c>
      <c r="C1202" s="47" t="s">
        <v>3606</v>
      </c>
      <c r="D1202" s="47" t="s">
        <v>3607</v>
      </c>
      <c r="E1202" s="47" t="s">
        <v>19</v>
      </c>
      <c r="F1202" s="47" t="s">
        <v>380</v>
      </c>
      <c r="G1202" s="47"/>
      <c r="H1202" s="47" t="s">
        <v>3608</v>
      </c>
      <c r="I1202" s="48">
        <v>43991</v>
      </c>
      <c r="J1202" s="47" t="s">
        <v>2871</v>
      </c>
    </row>
    <row r="1203" spans="1:10" x14ac:dyDescent="0.3">
      <c r="A1203" s="47" t="s">
        <v>18</v>
      </c>
      <c r="B1203" s="47" t="s">
        <v>60</v>
      </c>
      <c r="C1203" s="47" t="s">
        <v>3843</v>
      </c>
      <c r="D1203" s="47" t="s">
        <v>116</v>
      </c>
      <c r="E1203" s="47" t="s">
        <v>19</v>
      </c>
      <c r="F1203" s="47" t="s">
        <v>380</v>
      </c>
      <c r="G1203" s="47"/>
      <c r="H1203" s="47" t="s">
        <v>3844</v>
      </c>
      <c r="I1203" s="48">
        <v>43991</v>
      </c>
      <c r="J1203" s="47" t="s">
        <v>2871</v>
      </c>
    </row>
    <row r="1204" spans="1:10" x14ac:dyDescent="0.3">
      <c r="A1204" s="47" t="s">
        <v>18</v>
      </c>
      <c r="B1204" s="47" t="s">
        <v>60</v>
      </c>
      <c r="C1204" s="47" t="s">
        <v>3609</v>
      </c>
      <c r="D1204" s="47" t="s">
        <v>3610</v>
      </c>
      <c r="E1204" s="47" t="s">
        <v>19</v>
      </c>
      <c r="F1204" s="47" t="s">
        <v>380</v>
      </c>
      <c r="G1204" s="47"/>
      <c r="H1204" s="47" t="s">
        <v>3611</v>
      </c>
      <c r="I1204" s="48">
        <v>43991</v>
      </c>
      <c r="J1204" s="47" t="s">
        <v>2871</v>
      </c>
    </row>
    <row r="1205" spans="1:10" x14ac:dyDescent="0.3">
      <c r="A1205" s="47" t="s">
        <v>5</v>
      </c>
      <c r="B1205" s="47" t="s">
        <v>6</v>
      </c>
      <c r="C1205" s="47" t="s">
        <v>4143</v>
      </c>
      <c r="D1205" s="47" t="s">
        <v>4144</v>
      </c>
      <c r="E1205" s="47" t="s">
        <v>25</v>
      </c>
      <c r="F1205" s="47" t="s">
        <v>380</v>
      </c>
      <c r="G1205" s="47"/>
      <c r="H1205" s="47" t="s">
        <v>4145</v>
      </c>
      <c r="I1205" s="48">
        <v>43992</v>
      </c>
      <c r="J1205" s="47" t="s">
        <v>2871</v>
      </c>
    </row>
    <row r="1206" spans="1:10" x14ac:dyDescent="0.3">
      <c r="A1206" s="47" t="s">
        <v>2</v>
      </c>
      <c r="B1206" s="47" t="s">
        <v>3</v>
      </c>
      <c r="C1206" s="47" t="s">
        <v>3834</v>
      </c>
      <c r="D1206" s="47" t="s">
        <v>3835</v>
      </c>
      <c r="E1206" s="47" t="s">
        <v>109</v>
      </c>
      <c r="F1206" s="47" t="s">
        <v>380</v>
      </c>
      <c r="G1206" s="47"/>
      <c r="H1206" s="47" t="s">
        <v>3836</v>
      </c>
      <c r="I1206" s="48">
        <v>43992</v>
      </c>
      <c r="J1206" s="47" t="s">
        <v>2871</v>
      </c>
    </row>
    <row r="1207" spans="1:10" x14ac:dyDescent="0.3">
      <c r="A1207" s="47" t="s">
        <v>11</v>
      </c>
      <c r="B1207" s="47" t="s">
        <v>12</v>
      </c>
      <c r="C1207" s="47" t="s">
        <v>3775</v>
      </c>
      <c r="D1207" s="47" t="s">
        <v>3776</v>
      </c>
      <c r="E1207" s="47" t="s">
        <v>27</v>
      </c>
      <c r="F1207" s="47" t="s">
        <v>380</v>
      </c>
      <c r="G1207" s="47"/>
      <c r="H1207" s="47" t="s">
        <v>3777</v>
      </c>
      <c r="I1207" s="48">
        <v>43992</v>
      </c>
      <c r="J1207" s="47" t="s">
        <v>2871</v>
      </c>
    </row>
    <row r="1208" spans="1:10" x14ac:dyDescent="0.3">
      <c r="A1208" s="47" t="s">
        <v>11</v>
      </c>
      <c r="B1208" s="47" t="s">
        <v>12</v>
      </c>
      <c r="C1208" s="47" t="s">
        <v>3591</v>
      </c>
      <c r="D1208" s="47" t="s">
        <v>3592</v>
      </c>
      <c r="E1208" s="47" t="s">
        <v>89</v>
      </c>
      <c r="F1208" s="47" t="s">
        <v>380</v>
      </c>
      <c r="G1208" s="47"/>
      <c r="H1208" s="47" t="s">
        <v>3593</v>
      </c>
      <c r="I1208" s="48">
        <v>43992</v>
      </c>
      <c r="J1208" s="47" t="s">
        <v>2871</v>
      </c>
    </row>
    <row r="1209" spans="1:10" x14ac:dyDescent="0.3">
      <c r="A1209" s="47" t="s">
        <v>11</v>
      </c>
      <c r="B1209" s="47" t="s">
        <v>12</v>
      </c>
      <c r="C1209" s="47" t="s">
        <v>4010</v>
      </c>
      <c r="D1209" s="47" t="s">
        <v>4011</v>
      </c>
      <c r="E1209" s="47" t="s">
        <v>89</v>
      </c>
      <c r="F1209" s="47" t="s">
        <v>380</v>
      </c>
      <c r="G1209" s="47"/>
      <c r="H1209" s="47" t="s">
        <v>3593</v>
      </c>
      <c r="I1209" s="48">
        <v>43992</v>
      </c>
      <c r="J1209" s="47" t="s">
        <v>2871</v>
      </c>
    </row>
    <row r="1210" spans="1:10" x14ac:dyDescent="0.3">
      <c r="A1210" s="47" t="s">
        <v>8</v>
      </c>
      <c r="B1210" s="47" t="s">
        <v>9</v>
      </c>
      <c r="C1210" s="47" t="s">
        <v>1197</v>
      </c>
      <c r="D1210" s="47" t="s">
        <v>1198</v>
      </c>
      <c r="E1210" s="47" t="s">
        <v>10</v>
      </c>
      <c r="F1210" s="47" t="s">
        <v>380</v>
      </c>
      <c r="G1210" s="47"/>
      <c r="H1210" s="47" t="s">
        <v>3845</v>
      </c>
      <c r="I1210" s="48">
        <v>43993</v>
      </c>
      <c r="J1210" s="47" t="s">
        <v>2871</v>
      </c>
    </row>
    <row r="1211" spans="1:10" x14ac:dyDescent="0.3">
      <c r="A1211" s="47" t="s">
        <v>56</v>
      </c>
      <c r="B1211" s="47" t="s">
        <v>57</v>
      </c>
      <c r="C1211" s="47" t="s">
        <v>3809</v>
      </c>
      <c r="D1211" s="47" t="s">
        <v>402</v>
      </c>
      <c r="E1211" s="47" t="s">
        <v>94</v>
      </c>
      <c r="F1211" s="47" t="s">
        <v>382</v>
      </c>
      <c r="G1211" s="49">
        <v>43625</v>
      </c>
      <c r="H1211" s="47" t="s">
        <v>3810</v>
      </c>
      <c r="I1211" s="48">
        <v>43993</v>
      </c>
      <c r="J1211" s="47" t="s">
        <v>2871</v>
      </c>
    </row>
    <row r="1212" spans="1:10" x14ac:dyDescent="0.3">
      <c r="A1212" s="47" t="s">
        <v>5</v>
      </c>
      <c r="B1212" s="47" t="s">
        <v>6</v>
      </c>
      <c r="C1212" s="47" t="s">
        <v>874</v>
      </c>
      <c r="D1212" s="47" t="s">
        <v>875</v>
      </c>
      <c r="E1212" s="47" t="s">
        <v>7</v>
      </c>
      <c r="F1212" s="47" t="s">
        <v>380</v>
      </c>
      <c r="G1212" s="47"/>
      <c r="H1212" s="47" t="s">
        <v>3764</v>
      </c>
      <c r="I1212" s="48">
        <v>43993</v>
      </c>
      <c r="J1212" s="47" t="s">
        <v>2871</v>
      </c>
    </row>
    <row r="1213" spans="1:10" x14ac:dyDescent="0.3">
      <c r="A1213" s="47" t="s">
        <v>56</v>
      </c>
      <c r="B1213" s="47" t="s">
        <v>57</v>
      </c>
      <c r="C1213" s="47" t="s">
        <v>3900</v>
      </c>
      <c r="D1213" s="47" t="s">
        <v>3901</v>
      </c>
      <c r="E1213" s="47" t="s">
        <v>63</v>
      </c>
      <c r="F1213" s="47" t="s">
        <v>380</v>
      </c>
      <c r="G1213" s="47"/>
      <c r="H1213" s="47" t="s">
        <v>3902</v>
      </c>
      <c r="I1213" s="48">
        <v>43994</v>
      </c>
      <c r="J1213" s="47" t="s">
        <v>2871</v>
      </c>
    </row>
    <row r="1214" spans="1:10" x14ac:dyDescent="0.3">
      <c r="A1214" s="47" t="s">
        <v>2</v>
      </c>
      <c r="B1214" s="47" t="s">
        <v>3</v>
      </c>
      <c r="C1214" s="47" t="s">
        <v>3727</v>
      </c>
      <c r="D1214" s="47" t="s">
        <v>3728</v>
      </c>
      <c r="E1214" s="47" t="s">
        <v>134</v>
      </c>
      <c r="F1214" s="47" t="s">
        <v>380</v>
      </c>
      <c r="G1214" s="47"/>
      <c r="H1214" s="47" t="s">
        <v>3729</v>
      </c>
      <c r="I1214" s="48">
        <v>43994</v>
      </c>
      <c r="J1214" s="47" t="s">
        <v>2871</v>
      </c>
    </row>
    <row r="1215" spans="1:10" x14ac:dyDescent="0.3">
      <c r="A1215" s="47" t="s">
        <v>56</v>
      </c>
      <c r="B1215" s="47" t="s">
        <v>57</v>
      </c>
      <c r="C1215" s="47" t="s">
        <v>3951</v>
      </c>
      <c r="D1215" s="47" t="s">
        <v>3952</v>
      </c>
      <c r="E1215" s="47" t="s">
        <v>63</v>
      </c>
      <c r="F1215" s="47" t="s">
        <v>380</v>
      </c>
      <c r="G1215" s="47"/>
      <c r="H1215" s="47" t="s">
        <v>3953</v>
      </c>
      <c r="I1215" s="48">
        <v>43994</v>
      </c>
      <c r="J1215" s="47" t="s">
        <v>2871</v>
      </c>
    </row>
    <row r="1216" spans="1:10" x14ac:dyDescent="0.3">
      <c r="A1216" s="47" t="s">
        <v>2</v>
      </c>
      <c r="B1216" s="47" t="s">
        <v>3</v>
      </c>
      <c r="C1216" s="47" t="s">
        <v>3663</v>
      </c>
      <c r="D1216" s="47" t="s">
        <v>3664</v>
      </c>
      <c r="E1216" s="47" t="s">
        <v>4</v>
      </c>
      <c r="F1216" s="47" t="s">
        <v>380</v>
      </c>
      <c r="G1216" s="47"/>
      <c r="H1216" s="47" t="s">
        <v>3665</v>
      </c>
      <c r="I1216" s="48">
        <v>43994</v>
      </c>
      <c r="J1216" s="47" t="s">
        <v>2871</v>
      </c>
    </row>
    <row r="1217" spans="1:10" x14ac:dyDescent="0.3">
      <c r="A1217" s="47" t="s">
        <v>2</v>
      </c>
      <c r="B1217" s="47" t="s">
        <v>3</v>
      </c>
      <c r="C1217" s="47" t="s">
        <v>3699</v>
      </c>
      <c r="D1217" s="47" t="s">
        <v>3004</v>
      </c>
      <c r="E1217" s="47" t="s">
        <v>4</v>
      </c>
      <c r="F1217" s="47" t="s">
        <v>382</v>
      </c>
      <c r="G1217" s="47"/>
      <c r="H1217" s="47" t="s">
        <v>3700</v>
      </c>
      <c r="I1217" s="48">
        <v>43994</v>
      </c>
      <c r="J1217" s="47" t="s">
        <v>2871</v>
      </c>
    </row>
    <row r="1218" spans="1:10" x14ac:dyDescent="0.3">
      <c r="A1218" s="47" t="s">
        <v>11</v>
      </c>
      <c r="B1218" s="47" t="s">
        <v>12</v>
      </c>
      <c r="C1218" s="47" t="s">
        <v>3554</v>
      </c>
      <c r="D1218" s="47" t="s">
        <v>867</v>
      </c>
      <c r="E1218" s="47" t="s">
        <v>88</v>
      </c>
      <c r="F1218" s="47" t="s">
        <v>380</v>
      </c>
      <c r="G1218" s="47"/>
      <c r="H1218" s="47" t="s">
        <v>3694</v>
      </c>
      <c r="I1218" s="48">
        <v>43994</v>
      </c>
      <c r="J1218" s="47" t="s">
        <v>2871</v>
      </c>
    </row>
    <row r="1219" spans="1:10" x14ac:dyDescent="0.3">
      <c r="A1219" s="47" t="s">
        <v>11</v>
      </c>
      <c r="B1219" s="47" t="s">
        <v>12</v>
      </c>
      <c r="C1219" s="47" t="s">
        <v>3706</v>
      </c>
      <c r="D1219" s="47" t="s">
        <v>867</v>
      </c>
      <c r="E1219" s="47" t="s">
        <v>88</v>
      </c>
      <c r="F1219" s="47" t="s">
        <v>380</v>
      </c>
      <c r="G1219" s="47"/>
      <c r="H1219" s="47" t="s">
        <v>3707</v>
      </c>
      <c r="I1219" s="48">
        <v>43994</v>
      </c>
      <c r="J1219" s="47" t="s">
        <v>2871</v>
      </c>
    </row>
    <row r="1220" spans="1:10" x14ac:dyDescent="0.3">
      <c r="A1220" s="47" t="s">
        <v>11</v>
      </c>
      <c r="B1220" s="47" t="s">
        <v>12</v>
      </c>
      <c r="C1220" s="47" t="s">
        <v>3557</v>
      </c>
      <c r="D1220" s="47" t="s">
        <v>867</v>
      </c>
      <c r="E1220" s="47" t="s">
        <v>88</v>
      </c>
      <c r="F1220" s="47" t="s">
        <v>380</v>
      </c>
      <c r="G1220" s="47"/>
      <c r="H1220" s="47" t="s">
        <v>3748</v>
      </c>
      <c r="I1220" s="48">
        <v>43994</v>
      </c>
      <c r="J1220" s="47" t="s">
        <v>2871</v>
      </c>
    </row>
    <row r="1221" spans="1:10" x14ac:dyDescent="0.3">
      <c r="A1221" s="47" t="s">
        <v>11</v>
      </c>
      <c r="B1221" s="47" t="s">
        <v>12</v>
      </c>
      <c r="C1221" s="47" t="s">
        <v>3549</v>
      </c>
      <c r="D1221" s="47" t="s">
        <v>3550</v>
      </c>
      <c r="E1221" s="47" t="s">
        <v>88</v>
      </c>
      <c r="F1221" s="47" t="s">
        <v>380</v>
      </c>
      <c r="G1221" s="47"/>
      <c r="H1221" s="47" t="s">
        <v>3762</v>
      </c>
      <c r="I1221" s="48">
        <v>43994</v>
      </c>
      <c r="J1221" s="47" t="s">
        <v>2871</v>
      </c>
    </row>
    <row r="1222" spans="1:10" x14ac:dyDescent="0.3">
      <c r="A1222" s="47" t="s">
        <v>11</v>
      </c>
      <c r="B1222" s="47" t="s">
        <v>12</v>
      </c>
      <c r="C1222" s="47" t="s">
        <v>3555</v>
      </c>
      <c r="D1222" s="47" t="s">
        <v>3556</v>
      </c>
      <c r="E1222" s="47" t="s">
        <v>88</v>
      </c>
      <c r="F1222" s="47" t="s">
        <v>380</v>
      </c>
      <c r="G1222" s="47"/>
      <c r="H1222" s="47" t="s">
        <v>3734</v>
      </c>
      <c r="I1222" s="48">
        <v>43994</v>
      </c>
      <c r="J1222" s="47" t="s">
        <v>2871</v>
      </c>
    </row>
    <row r="1223" spans="1:10" x14ac:dyDescent="0.3">
      <c r="A1223" s="47" t="s">
        <v>14</v>
      </c>
      <c r="B1223" s="47" t="s">
        <v>58</v>
      </c>
      <c r="C1223" s="47" t="s">
        <v>4215</v>
      </c>
      <c r="D1223" s="47" t="s">
        <v>4216</v>
      </c>
      <c r="E1223" s="47" t="s">
        <v>87</v>
      </c>
      <c r="F1223" s="47" t="s">
        <v>382</v>
      </c>
      <c r="G1223" s="49">
        <v>43693</v>
      </c>
      <c r="H1223" s="47" t="s">
        <v>4217</v>
      </c>
      <c r="I1223" s="48">
        <v>43994</v>
      </c>
      <c r="J1223" s="47" t="s">
        <v>2871</v>
      </c>
    </row>
    <row r="1224" spans="1:10" x14ac:dyDescent="0.3">
      <c r="A1224" s="47" t="s">
        <v>56</v>
      </c>
      <c r="B1224" s="47" t="s">
        <v>57</v>
      </c>
      <c r="C1224" s="47" t="s">
        <v>3957</v>
      </c>
      <c r="D1224" s="47" t="s">
        <v>3958</v>
      </c>
      <c r="E1224" s="47" t="s">
        <v>63</v>
      </c>
      <c r="F1224" s="47" t="s">
        <v>380</v>
      </c>
      <c r="G1224" s="47"/>
      <c r="H1224" s="47" t="s">
        <v>3959</v>
      </c>
      <c r="I1224" s="48">
        <v>43994</v>
      </c>
      <c r="J1224" s="47" t="s">
        <v>2871</v>
      </c>
    </row>
    <row r="1225" spans="1:10" x14ac:dyDescent="0.3">
      <c r="A1225" s="47" t="s">
        <v>2</v>
      </c>
      <c r="B1225" s="47" t="s">
        <v>3</v>
      </c>
      <c r="C1225" s="47" t="s">
        <v>3666</v>
      </c>
      <c r="D1225" s="47" t="s">
        <v>3667</v>
      </c>
      <c r="E1225" s="47" t="s">
        <v>4</v>
      </c>
      <c r="F1225" s="47" t="s">
        <v>380</v>
      </c>
      <c r="G1225" s="47"/>
      <c r="H1225" s="47" t="s">
        <v>3668</v>
      </c>
      <c r="I1225" s="48">
        <v>43994</v>
      </c>
      <c r="J1225" s="47" t="s">
        <v>2871</v>
      </c>
    </row>
    <row r="1226" spans="1:10" x14ac:dyDescent="0.3">
      <c r="A1226" s="47" t="s">
        <v>8</v>
      </c>
      <c r="B1226" s="47" t="s">
        <v>9</v>
      </c>
      <c r="C1226" s="47" t="s">
        <v>1217</v>
      </c>
      <c r="D1226" s="47" t="s">
        <v>1218</v>
      </c>
      <c r="E1226" s="47" t="s">
        <v>10</v>
      </c>
      <c r="F1226" s="47" t="s">
        <v>380</v>
      </c>
      <c r="G1226" s="47"/>
      <c r="H1226" s="47" t="s">
        <v>3846</v>
      </c>
      <c r="I1226" s="48">
        <v>43994</v>
      </c>
      <c r="J1226" s="47" t="s">
        <v>2871</v>
      </c>
    </row>
    <row r="1227" spans="1:10" x14ac:dyDescent="0.3">
      <c r="A1227" s="47" t="s">
        <v>56</v>
      </c>
      <c r="B1227" s="47" t="s">
        <v>57</v>
      </c>
      <c r="C1227" s="47" t="s">
        <v>3892</v>
      </c>
      <c r="D1227" s="47" t="s">
        <v>3893</v>
      </c>
      <c r="E1227" s="47" t="s">
        <v>63</v>
      </c>
      <c r="F1227" s="47" t="s">
        <v>380</v>
      </c>
      <c r="G1227" s="47"/>
      <c r="H1227" s="47" t="s">
        <v>3894</v>
      </c>
      <c r="I1227" s="48">
        <v>43994</v>
      </c>
      <c r="J1227" s="47" t="s">
        <v>2871</v>
      </c>
    </row>
    <row r="1228" spans="1:10" x14ac:dyDescent="0.3">
      <c r="A1228" s="47" t="s">
        <v>56</v>
      </c>
      <c r="B1228" s="47" t="s">
        <v>57</v>
      </c>
      <c r="C1228" s="47" t="s">
        <v>3889</v>
      </c>
      <c r="D1228" s="47" t="s">
        <v>3890</v>
      </c>
      <c r="E1228" s="47" t="s">
        <v>63</v>
      </c>
      <c r="F1228" s="47" t="s">
        <v>380</v>
      </c>
      <c r="G1228" s="47"/>
      <c r="H1228" s="47" t="s">
        <v>3891</v>
      </c>
      <c r="I1228" s="48">
        <v>43994</v>
      </c>
      <c r="J1228" s="47" t="s">
        <v>2871</v>
      </c>
    </row>
    <row r="1229" spans="1:10" x14ac:dyDescent="0.3">
      <c r="A1229" s="47" t="s">
        <v>56</v>
      </c>
      <c r="B1229" s="47" t="s">
        <v>57</v>
      </c>
      <c r="C1229" s="47" t="s">
        <v>3553</v>
      </c>
      <c r="D1229" s="47" t="s">
        <v>2071</v>
      </c>
      <c r="E1229" s="47" t="s">
        <v>63</v>
      </c>
      <c r="F1229" s="47" t="s">
        <v>380</v>
      </c>
      <c r="G1229" s="47"/>
      <c r="H1229" s="47" t="s">
        <v>3898</v>
      </c>
      <c r="I1229" s="48">
        <v>43994</v>
      </c>
      <c r="J1229" s="47" t="s">
        <v>2871</v>
      </c>
    </row>
    <row r="1230" spans="1:10" x14ac:dyDescent="0.3">
      <c r="A1230" s="47" t="s">
        <v>2</v>
      </c>
      <c r="B1230" s="47" t="s">
        <v>3</v>
      </c>
      <c r="C1230" s="47" t="s">
        <v>3718</v>
      </c>
      <c r="D1230" s="47" t="s">
        <v>3719</v>
      </c>
      <c r="E1230" s="47" t="s">
        <v>4</v>
      </c>
      <c r="F1230" s="47" t="s">
        <v>380</v>
      </c>
      <c r="G1230" s="47"/>
      <c r="H1230" s="47" t="s">
        <v>3720</v>
      </c>
      <c r="I1230" s="48">
        <v>43995</v>
      </c>
      <c r="J1230" s="47" t="s">
        <v>2871</v>
      </c>
    </row>
    <row r="1231" spans="1:10" x14ac:dyDescent="0.3">
      <c r="A1231" s="47" t="s">
        <v>14</v>
      </c>
      <c r="B1231" s="47" t="s">
        <v>58</v>
      </c>
      <c r="C1231" s="47" t="s">
        <v>3568</v>
      </c>
      <c r="D1231" s="47" t="s">
        <v>3569</v>
      </c>
      <c r="E1231" s="47" t="s">
        <v>87</v>
      </c>
      <c r="F1231" s="47" t="s">
        <v>380</v>
      </c>
      <c r="G1231" s="47"/>
      <c r="H1231" s="47" t="s">
        <v>3570</v>
      </c>
      <c r="I1231" s="48">
        <v>43997</v>
      </c>
      <c r="J1231" s="47" t="s">
        <v>2871</v>
      </c>
    </row>
    <row r="1232" spans="1:10" x14ac:dyDescent="0.3">
      <c r="A1232" s="47" t="s">
        <v>15</v>
      </c>
      <c r="B1232" s="47" t="s">
        <v>59</v>
      </c>
      <c r="C1232" s="47" t="s">
        <v>4002</v>
      </c>
      <c r="D1232" s="47" t="s">
        <v>4003</v>
      </c>
      <c r="E1232" s="47" t="s">
        <v>16</v>
      </c>
      <c r="F1232" s="47" t="s">
        <v>380</v>
      </c>
      <c r="G1232" s="47"/>
      <c r="H1232" s="47" t="s">
        <v>3560</v>
      </c>
      <c r="I1232" s="48">
        <v>43997</v>
      </c>
      <c r="J1232" s="47" t="s">
        <v>2871</v>
      </c>
    </row>
    <row r="1233" spans="1:10" x14ac:dyDescent="0.3">
      <c r="A1233" s="47" t="s">
        <v>15</v>
      </c>
      <c r="B1233" s="47" t="s">
        <v>59</v>
      </c>
      <c r="C1233" s="47" t="s">
        <v>3558</v>
      </c>
      <c r="D1233" s="47" t="s">
        <v>3559</v>
      </c>
      <c r="E1233" s="47" t="s">
        <v>16</v>
      </c>
      <c r="F1233" s="47" t="s">
        <v>380</v>
      </c>
      <c r="G1233" s="47"/>
      <c r="H1233" s="47" t="s">
        <v>3560</v>
      </c>
      <c r="I1233" s="48">
        <v>43997</v>
      </c>
      <c r="J1233" s="47" t="s">
        <v>2871</v>
      </c>
    </row>
    <row r="1234" spans="1:10" x14ac:dyDescent="0.3">
      <c r="A1234" s="47" t="s">
        <v>8</v>
      </c>
      <c r="B1234" s="47" t="s">
        <v>9</v>
      </c>
      <c r="C1234" s="47" t="s">
        <v>3771</v>
      </c>
      <c r="D1234" s="47" t="s">
        <v>3119</v>
      </c>
      <c r="E1234" s="47" t="s">
        <v>85</v>
      </c>
      <c r="F1234" s="47" t="s">
        <v>380</v>
      </c>
      <c r="G1234" s="47"/>
      <c r="H1234" s="47" t="s">
        <v>3772</v>
      </c>
      <c r="I1234" s="48">
        <v>43997</v>
      </c>
      <c r="J1234" s="47" t="s">
        <v>2871</v>
      </c>
    </row>
    <row r="1235" spans="1:10" x14ac:dyDescent="0.3">
      <c r="A1235" s="47" t="s">
        <v>2</v>
      </c>
      <c r="B1235" s="47" t="s">
        <v>3</v>
      </c>
      <c r="C1235" s="47" t="s">
        <v>3795</v>
      </c>
      <c r="D1235" s="47" t="s">
        <v>3796</v>
      </c>
      <c r="E1235" s="47" t="s">
        <v>134</v>
      </c>
      <c r="F1235" s="47" t="s">
        <v>380</v>
      </c>
      <c r="G1235" s="47"/>
      <c r="H1235" s="47" t="s">
        <v>3797</v>
      </c>
      <c r="I1235" s="48">
        <v>43998</v>
      </c>
      <c r="J1235" s="47" t="s">
        <v>2871</v>
      </c>
    </row>
    <row r="1236" spans="1:10" x14ac:dyDescent="0.3">
      <c r="A1236" s="47" t="s">
        <v>8</v>
      </c>
      <c r="B1236" s="47" t="s">
        <v>9</v>
      </c>
      <c r="C1236" s="47" t="s">
        <v>4359</v>
      </c>
      <c r="D1236" s="47" t="s">
        <v>4360</v>
      </c>
      <c r="E1236" s="47" t="s">
        <v>10</v>
      </c>
      <c r="F1236" s="47" t="s">
        <v>382</v>
      </c>
      <c r="G1236" s="49">
        <v>43736</v>
      </c>
      <c r="H1236" s="47" t="s">
        <v>4361</v>
      </c>
      <c r="I1236" s="48">
        <v>43998</v>
      </c>
      <c r="J1236" s="47" t="s">
        <v>2871</v>
      </c>
    </row>
    <row r="1237" spans="1:10" x14ac:dyDescent="0.3">
      <c r="A1237" s="47" t="s">
        <v>18</v>
      </c>
      <c r="B1237" s="47" t="s">
        <v>60</v>
      </c>
      <c r="C1237" s="47" t="s">
        <v>3739</v>
      </c>
      <c r="D1237" s="47" t="s">
        <v>3740</v>
      </c>
      <c r="E1237" s="47" t="s">
        <v>36</v>
      </c>
      <c r="F1237" s="47" t="s">
        <v>380</v>
      </c>
      <c r="G1237" s="47"/>
      <c r="H1237" s="47" t="s">
        <v>3741</v>
      </c>
      <c r="I1237" s="48">
        <v>43998</v>
      </c>
      <c r="J1237" s="47" t="s">
        <v>2871</v>
      </c>
    </row>
    <row r="1238" spans="1:10" x14ac:dyDescent="0.3">
      <c r="A1238" s="47" t="s">
        <v>56</v>
      </c>
      <c r="B1238" s="47" t="s">
        <v>57</v>
      </c>
      <c r="C1238" s="47" t="s">
        <v>3811</v>
      </c>
      <c r="D1238" s="47" t="s">
        <v>3812</v>
      </c>
      <c r="E1238" s="47" t="s">
        <v>16</v>
      </c>
      <c r="F1238" s="47" t="s">
        <v>380</v>
      </c>
      <c r="G1238" s="47"/>
      <c r="H1238" s="47" t="s">
        <v>3813</v>
      </c>
      <c r="I1238" s="48">
        <v>43998</v>
      </c>
      <c r="J1238" s="47" t="s">
        <v>2871</v>
      </c>
    </row>
    <row r="1239" spans="1:10" x14ac:dyDescent="0.3">
      <c r="A1239" s="47" t="s">
        <v>2</v>
      </c>
      <c r="B1239" s="47" t="s">
        <v>3</v>
      </c>
      <c r="C1239" s="47" t="s">
        <v>3422</v>
      </c>
      <c r="D1239" s="47" t="s">
        <v>3423</v>
      </c>
      <c r="E1239" s="47" t="s">
        <v>4</v>
      </c>
      <c r="F1239" s="47" t="s">
        <v>380</v>
      </c>
      <c r="G1239" s="47"/>
      <c r="H1239" s="47" t="s">
        <v>3788</v>
      </c>
      <c r="I1239" s="48">
        <v>43998</v>
      </c>
      <c r="J1239" s="47" t="s">
        <v>2871</v>
      </c>
    </row>
    <row r="1240" spans="1:10" x14ac:dyDescent="0.3">
      <c r="A1240" s="47" t="s">
        <v>2</v>
      </c>
      <c r="B1240" s="47" t="s">
        <v>3</v>
      </c>
      <c r="C1240" s="47" t="s">
        <v>3657</v>
      </c>
      <c r="D1240" s="47" t="s">
        <v>3658</v>
      </c>
      <c r="E1240" s="47" t="s">
        <v>4</v>
      </c>
      <c r="F1240" s="47" t="s">
        <v>380</v>
      </c>
      <c r="G1240" s="47"/>
      <c r="H1240" s="47" t="s">
        <v>3659</v>
      </c>
      <c r="I1240" s="48">
        <v>43999</v>
      </c>
      <c r="J1240" s="47" t="s">
        <v>2871</v>
      </c>
    </row>
    <row r="1241" spans="1:10" x14ac:dyDescent="0.3">
      <c r="A1241" s="47" t="s">
        <v>18</v>
      </c>
      <c r="B1241" s="47" t="s">
        <v>60</v>
      </c>
      <c r="C1241" s="47" t="s">
        <v>3679</v>
      </c>
      <c r="D1241" s="47" t="s">
        <v>3680</v>
      </c>
      <c r="E1241" s="47" t="s">
        <v>265</v>
      </c>
      <c r="F1241" s="47" t="s">
        <v>380</v>
      </c>
      <c r="G1241" s="47"/>
      <c r="H1241" s="47" t="s">
        <v>3681</v>
      </c>
      <c r="I1241" s="48">
        <v>43999</v>
      </c>
      <c r="J1241" s="47" t="s">
        <v>2871</v>
      </c>
    </row>
    <row r="1242" spans="1:10" x14ac:dyDescent="0.3">
      <c r="A1242" s="47" t="s">
        <v>15</v>
      </c>
      <c r="B1242" s="47" t="s">
        <v>59</v>
      </c>
      <c r="C1242" s="47" t="s">
        <v>825</v>
      </c>
      <c r="D1242" s="47" t="s">
        <v>826</v>
      </c>
      <c r="E1242" s="47" t="s">
        <v>16</v>
      </c>
      <c r="F1242" s="47" t="s">
        <v>380</v>
      </c>
      <c r="G1242" s="47"/>
      <c r="H1242" s="47" t="s">
        <v>3742</v>
      </c>
      <c r="I1242" s="48">
        <v>43999</v>
      </c>
      <c r="J1242" s="47" t="s">
        <v>2871</v>
      </c>
    </row>
    <row r="1243" spans="1:10" x14ac:dyDescent="0.3">
      <c r="A1243" s="47" t="s">
        <v>15</v>
      </c>
      <c r="B1243" s="47" t="s">
        <v>59</v>
      </c>
      <c r="C1243" s="47" t="s">
        <v>3868</v>
      </c>
      <c r="D1243" s="47" t="s">
        <v>3869</v>
      </c>
      <c r="E1243" s="47" t="s">
        <v>16</v>
      </c>
      <c r="F1243" s="47" t="s">
        <v>380</v>
      </c>
      <c r="G1243" s="47"/>
      <c r="H1243" s="47" t="s">
        <v>3870</v>
      </c>
      <c r="I1243" s="48">
        <v>43999</v>
      </c>
      <c r="J1243" s="47" t="s">
        <v>2871</v>
      </c>
    </row>
    <row r="1244" spans="1:10" x14ac:dyDescent="0.3">
      <c r="A1244" s="47" t="s">
        <v>18</v>
      </c>
      <c r="B1244" s="47" t="s">
        <v>60</v>
      </c>
      <c r="C1244" s="47" t="s">
        <v>783</v>
      </c>
      <c r="D1244" s="47" t="s">
        <v>690</v>
      </c>
      <c r="E1244" s="47" t="s">
        <v>36</v>
      </c>
      <c r="F1244" s="47" t="s">
        <v>380</v>
      </c>
      <c r="G1244" s="47"/>
      <c r="H1244" s="47" t="s">
        <v>3730</v>
      </c>
      <c r="I1244" s="48">
        <v>43999</v>
      </c>
      <c r="J1244" s="47" t="s">
        <v>2871</v>
      </c>
    </row>
    <row r="1245" spans="1:10" x14ac:dyDescent="0.3">
      <c r="A1245" s="47" t="s">
        <v>18</v>
      </c>
      <c r="B1245" s="47" t="s">
        <v>60</v>
      </c>
      <c r="C1245" s="47" t="s">
        <v>3871</v>
      </c>
      <c r="D1245" s="47" t="s">
        <v>3872</v>
      </c>
      <c r="E1245" s="47" t="s">
        <v>1821</v>
      </c>
      <c r="F1245" s="47" t="s">
        <v>380</v>
      </c>
      <c r="G1245" s="47"/>
      <c r="H1245" s="47" t="s">
        <v>3873</v>
      </c>
      <c r="I1245" s="48">
        <v>43999</v>
      </c>
      <c r="J1245" s="47" t="s">
        <v>2871</v>
      </c>
    </row>
    <row r="1246" spans="1:10" x14ac:dyDescent="0.3">
      <c r="A1246" s="47" t="s">
        <v>15</v>
      </c>
      <c r="B1246" s="47" t="s">
        <v>59</v>
      </c>
      <c r="C1246" s="47" t="s">
        <v>3853</v>
      </c>
      <c r="D1246" s="47" t="s">
        <v>3854</v>
      </c>
      <c r="E1246" s="47" t="s">
        <v>16</v>
      </c>
      <c r="F1246" s="47" t="s">
        <v>380</v>
      </c>
      <c r="G1246" s="47"/>
      <c r="H1246" s="47" t="s">
        <v>3855</v>
      </c>
      <c r="I1246" s="48">
        <v>43999</v>
      </c>
      <c r="J1246" s="47" t="s">
        <v>2871</v>
      </c>
    </row>
    <row r="1247" spans="1:10" x14ac:dyDescent="0.3">
      <c r="A1247" s="47" t="s">
        <v>15</v>
      </c>
      <c r="B1247" s="47" t="s">
        <v>59</v>
      </c>
      <c r="C1247" s="47" t="s">
        <v>3759</v>
      </c>
      <c r="D1247" s="47" t="s">
        <v>3760</v>
      </c>
      <c r="E1247" s="47" t="s">
        <v>16</v>
      </c>
      <c r="F1247" s="47" t="s">
        <v>380</v>
      </c>
      <c r="G1247" s="47"/>
      <c r="H1247" s="47" t="s">
        <v>3761</v>
      </c>
      <c r="I1247" s="48">
        <v>43999</v>
      </c>
      <c r="J1247" s="47" t="s">
        <v>2871</v>
      </c>
    </row>
    <row r="1248" spans="1:10" x14ac:dyDescent="0.3">
      <c r="A1248" s="47" t="s">
        <v>18</v>
      </c>
      <c r="B1248" s="47" t="s">
        <v>60</v>
      </c>
      <c r="C1248" s="47" t="s">
        <v>3746</v>
      </c>
      <c r="D1248" s="47" t="s">
        <v>3199</v>
      </c>
      <c r="E1248" s="47" t="s">
        <v>36</v>
      </c>
      <c r="F1248" s="47" t="s">
        <v>380</v>
      </c>
      <c r="G1248" s="47"/>
      <c r="H1248" s="47" t="s">
        <v>3747</v>
      </c>
      <c r="I1248" s="48">
        <v>44000</v>
      </c>
      <c r="J1248" s="47" t="s">
        <v>2871</v>
      </c>
    </row>
    <row r="1249" spans="1:10" x14ac:dyDescent="0.3">
      <c r="A1249" s="47" t="s">
        <v>11</v>
      </c>
      <c r="B1249" s="47" t="s">
        <v>12</v>
      </c>
      <c r="C1249" s="47" t="s">
        <v>3701</v>
      </c>
      <c r="D1249" s="47" t="s">
        <v>3702</v>
      </c>
      <c r="E1249" s="47" t="s">
        <v>24</v>
      </c>
      <c r="F1249" s="47" t="s">
        <v>380</v>
      </c>
      <c r="G1249" s="47"/>
      <c r="H1249" s="47" t="s">
        <v>3703</v>
      </c>
      <c r="I1249" s="48">
        <v>44000</v>
      </c>
      <c r="J1249" s="47" t="s">
        <v>2871</v>
      </c>
    </row>
    <row r="1250" spans="1:10" x14ac:dyDescent="0.3">
      <c r="A1250" s="47" t="s">
        <v>14</v>
      </c>
      <c r="B1250" s="47" t="s">
        <v>58</v>
      </c>
      <c r="C1250" s="47" t="s">
        <v>3818</v>
      </c>
      <c r="D1250" s="47" t="s">
        <v>3819</v>
      </c>
      <c r="E1250" s="47" t="s">
        <v>94</v>
      </c>
      <c r="F1250" s="47" t="s">
        <v>380</v>
      </c>
      <c r="G1250" s="47"/>
      <c r="H1250" s="47" t="s">
        <v>3820</v>
      </c>
      <c r="I1250" s="48">
        <v>44000</v>
      </c>
      <c r="J1250" s="47" t="s">
        <v>2871</v>
      </c>
    </row>
    <row r="1251" spans="1:10" x14ac:dyDescent="0.3">
      <c r="A1251" s="47" t="s">
        <v>18</v>
      </c>
      <c r="B1251" s="47" t="s">
        <v>60</v>
      </c>
      <c r="C1251" s="47" t="s">
        <v>3603</v>
      </c>
      <c r="D1251" s="47" t="s">
        <v>3604</v>
      </c>
      <c r="E1251" s="47" t="s">
        <v>19</v>
      </c>
      <c r="F1251" s="47" t="s">
        <v>380</v>
      </c>
      <c r="G1251" s="47"/>
      <c r="H1251" s="47" t="s">
        <v>3605</v>
      </c>
      <c r="I1251" s="48">
        <v>44000</v>
      </c>
      <c r="J1251" s="47" t="s">
        <v>2871</v>
      </c>
    </row>
    <row r="1252" spans="1:10" x14ac:dyDescent="0.3">
      <c r="A1252" s="47" t="s">
        <v>11</v>
      </c>
      <c r="B1252" s="47" t="s">
        <v>12</v>
      </c>
      <c r="C1252" s="47" t="s">
        <v>3798</v>
      </c>
      <c r="D1252" s="47" t="s">
        <v>3799</v>
      </c>
      <c r="E1252" s="47" t="s">
        <v>22</v>
      </c>
      <c r="F1252" s="47" t="s">
        <v>380</v>
      </c>
      <c r="G1252" s="47"/>
      <c r="H1252" s="47" t="s">
        <v>3800</v>
      </c>
      <c r="I1252" s="48">
        <v>44000</v>
      </c>
      <c r="J1252" s="47" t="s">
        <v>2871</v>
      </c>
    </row>
    <row r="1253" spans="1:10" x14ac:dyDescent="0.3">
      <c r="A1253" s="47" t="s">
        <v>18</v>
      </c>
      <c r="B1253" s="47" t="s">
        <v>60</v>
      </c>
      <c r="C1253" s="47" t="s">
        <v>3753</v>
      </c>
      <c r="D1253" s="47" t="s">
        <v>3754</v>
      </c>
      <c r="E1253" s="47" t="s">
        <v>19</v>
      </c>
      <c r="F1253" s="47" t="s">
        <v>380</v>
      </c>
      <c r="G1253" s="47"/>
      <c r="H1253" s="47" t="s">
        <v>3755</v>
      </c>
      <c r="I1253" s="48">
        <v>44000</v>
      </c>
      <c r="J1253" s="47" t="s">
        <v>2871</v>
      </c>
    </row>
    <row r="1254" spans="1:10" x14ac:dyDescent="0.3">
      <c r="A1254" s="47" t="s">
        <v>18</v>
      </c>
      <c r="B1254" s="47" t="s">
        <v>60</v>
      </c>
      <c r="C1254" s="47" t="s">
        <v>3756</v>
      </c>
      <c r="D1254" s="47" t="s">
        <v>3757</v>
      </c>
      <c r="E1254" s="47" t="s">
        <v>91</v>
      </c>
      <c r="F1254" s="47" t="s">
        <v>380</v>
      </c>
      <c r="G1254" s="47"/>
      <c r="H1254" s="47" t="s">
        <v>3758</v>
      </c>
      <c r="I1254" s="48">
        <v>44001</v>
      </c>
      <c r="J1254" s="47" t="s">
        <v>2871</v>
      </c>
    </row>
    <row r="1255" spans="1:10" x14ac:dyDescent="0.3">
      <c r="A1255" s="47" t="s">
        <v>8</v>
      </c>
      <c r="B1255" s="47" t="s">
        <v>9</v>
      </c>
      <c r="C1255" s="47" t="s">
        <v>3801</v>
      </c>
      <c r="D1255" s="47" t="s">
        <v>3199</v>
      </c>
      <c r="E1255" s="47" t="s">
        <v>85</v>
      </c>
      <c r="F1255" s="47" t="s">
        <v>380</v>
      </c>
      <c r="G1255" s="47"/>
      <c r="H1255" s="47" t="s">
        <v>3802</v>
      </c>
      <c r="I1255" s="48">
        <v>44001</v>
      </c>
      <c r="J1255" s="47" t="s">
        <v>2871</v>
      </c>
    </row>
    <row r="1256" spans="1:10" x14ac:dyDescent="0.3">
      <c r="A1256" s="47" t="s">
        <v>56</v>
      </c>
      <c r="B1256" s="47" t="s">
        <v>57</v>
      </c>
      <c r="C1256" s="47" t="s">
        <v>3954</v>
      </c>
      <c r="D1256" s="47" t="s">
        <v>3955</v>
      </c>
      <c r="E1256" s="47" t="s">
        <v>63</v>
      </c>
      <c r="F1256" s="47" t="s">
        <v>380</v>
      </c>
      <c r="G1256" s="47"/>
      <c r="H1256" s="47" t="s">
        <v>3956</v>
      </c>
      <c r="I1256" s="48">
        <v>44001</v>
      </c>
      <c r="J1256" s="47" t="s">
        <v>2871</v>
      </c>
    </row>
    <row r="1257" spans="1:10" x14ac:dyDescent="0.3">
      <c r="A1257" s="47" t="s">
        <v>56</v>
      </c>
      <c r="B1257" s="47" t="s">
        <v>57</v>
      </c>
      <c r="C1257" s="47" t="s">
        <v>3948</v>
      </c>
      <c r="D1257" s="47" t="s">
        <v>3949</v>
      </c>
      <c r="E1257" s="47" t="s">
        <v>63</v>
      </c>
      <c r="F1257" s="47" t="s">
        <v>380</v>
      </c>
      <c r="G1257" s="47"/>
      <c r="H1257" s="47" t="s">
        <v>3950</v>
      </c>
      <c r="I1257" s="48">
        <v>44001</v>
      </c>
      <c r="J1257" s="47" t="s">
        <v>2871</v>
      </c>
    </row>
    <row r="1258" spans="1:10" x14ac:dyDescent="0.3">
      <c r="A1258" s="47" t="s">
        <v>8</v>
      </c>
      <c r="B1258" s="47" t="s">
        <v>9</v>
      </c>
      <c r="C1258" s="47" t="s">
        <v>3618</v>
      </c>
      <c r="D1258" s="47" t="s">
        <v>3619</v>
      </c>
      <c r="E1258" s="47" t="s">
        <v>21</v>
      </c>
      <c r="F1258" s="47" t="s">
        <v>380</v>
      </c>
      <c r="G1258" s="47"/>
      <c r="H1258" s="47" t="s">
        <v>3620</v>
      </c>
      <c r="I1258" s="48">
        <v>44001</v>
      </c>
      <c r="J1258" s="47" t="s">
        <v>2871</v>
      </c>
    </row>
    <row r="1259" spans="1:10" x14ac:dyDescent="0.3">
      <c r="A1259" s="47" t="s">
        <v>18</v>
      </c>
      <c r="B1259" s="47" t="s">
        <v>60</v>
      </c>
      <c r="C1259" s="47" t="s">
        <v>3673</v>
      </c>
      <c r="D1259" s="47" t="s">
        <v>3674</v>
      </c>
      <c r="E1259" s="47" t="s">
        <v>19</v>
      </c>
      <c r="F1259" s="47" t="s">
        <v>380</v>
      </c>
      <c r="G1259" s="47"/>
      <c r="H1259" s="47" t="s">
        <v>3675</v>
      </c>
      <c r="I1259" s="48">
        <v>44001</v>
      </c>
      <c r="J1259" s="47" t="s">
        <v>2871</v>
      </c>
    </row>
    <row r="1260" spans="1:10" x14ac:dyDescent="0.3">
      <c r="A1260" s="47" t="s">
        <v>18</v>
      </c>
      <c r="B1260" s="47" t="s">
        <v>60</v>
      </c>
      <c r="C1260" s="47" t="s">
        <v>3688</v>
      </c>
      <c r="D1260" s="47" t="s">
        <v>3689</v>
      </c>
      <c r="E1260" s="47" t="s">
        <v>36</v>
      </c>
      <c r="F1260" s="47" t="s">
        <v>380</v>
      </c>
      <c r="G1260" s="47"/>
      <c r="H1260" s="47" t="s">
        <v>3690</v>
      </c>
      <c r="I1260" s="48">
        <v>44001</v>
      </c>
      <c r="J1260" s="47" t="s">
        <v>2871</v>
      </c>
    </row>
    <row r="1261" spans="1:10" x14ac:dyDescent="0.3">
      <c r="A1261" s="47" t="s">
        <v>18</v>
      </c>
      <c r="B1261" s="47" t="s">
        <v>60</v>
      </c>
      <c r="C1261" s="47" t="s">
        <v>3685</v>
      </c>
      <c r="D1261" s="47" t="s">
        <v>3686</v>
      </c>
      <c r="E1261" s="47" t="s">
        <v>265</v>
      </c>
      <c r="F1261" s="47" t="s">
        <v>380</v>
      </c>
      <c r="G1261" s="47"/>
      <c r="H1261" s="47" t="s">
        <v>3687</v>
      </c>
      <c r="I1261" s="48">
        <v>44001</v>
      </c>
      <c r="J1261" s="47" t="s">
        <v>2871</v>
      </c>
    </row>
    <row r="1262" spans="1:10" x14ac:dyDescent="0.3">
      <c r="A1262" s="47" t="s">
        <v>56</v>
      </c>
      <c r="B1262" s="47" t="s">
        <v>57</v>
      </c>
      <c r="C1262" s="47" t="s">
        <v>536</v>
      </c>
      <c r="D1262" s="47" t="s">
        <v>537</v>
      </c>
      <c r="E1262" s="47" t="s">
        <v>63</v>
      </c>
      <c r="F1262" s="47" t="s">
        <v>380</v>
      </c>
      <c r="G1262" s="47"/>
      <c r="H1262" s="47" t="s">
        <v>3886</v>
      </c>
      <c r="I1262" s="48">
        <v>44001</v>
      </c>
      <c r="J1262" s="47" t="s">
        <v>2871</v>
      </c>
    </row>
    <row r="1263" spans="1:10" x14ac:dyDescent="0.3">
      <c r="A1263" s="47" t="s">
        <v>56</v>
      </c>
      <c r="B1263" s="47" t="s">
        <v>57</v>
      </c>
      <c r="C1263" s="47" t="s">
        <v>3941</v>
      </c>
      <c r="D1263" s="47" t="s">
        <v>3942</v>
      </c>
      <c r="E1263" s="47" t="s">
        <v>63</v>
      </c>
      <c r="F1263" s="47" t="s">
        <v>380</v>
      </c>
      <c r="G1263" s="47"/>
      <c r="H1263" s="47" t="s">
        <v>3943</v>
      </c>
      <c r="I1263" s="48">
        <v>44001</v>
      </c>
      <c r="J1263" s="47" t="s">
        <v>2871</v>
      </c>
    </row>
    <row r="1264" spans="1:10" x14ac:dyDescent="0.3">
      <c r="A1264" s="47" t="s">
        <v>56</v>
      </c>
      <c r="B1264" s="47" t="s">
        <v>57</v>
      </c>
      <c r="C1264" s="47" t="s">
        <v>1528</v>
      </c>
      <c r="D1264" s="47" t="s">
        <v>1529</v>
      </c>
      <c r="E1264" s="47" t="s">
        <v>63</v>
      </c>
      <c r="F1264" s="47" t="s">
        <v>380</v>
      </c>
      <c r="G1264" s="47"/>
      <c r="H1264" s="47" t="s">
        <v>3947</v>
      </c>
      <c r="I1264" s="48">
        <v>44001</v>
      </c>
      <c r="J1264" s="47" t="s">
        <v>2871</v>
      </c>
    </row>
    <row r="1265" spans="1:10" x14ac:dyDescent="0.3">
      <c r="A1265" s="47" t="s">
        <v>8</v>
      </c>
      <c r="B1265" s="47" t="s">
        <v>9</v>
      </c>
      <c r="C1265" s="47" t="s">
        <v>3815</v>
      </c>
      <c r="D1265" s="47" t="s">
        <v>3816</v>
      </c>
      <c r="E1265" s="47" t="s">
        <v>10</v>
      </c>
      <c r="F1265" s="47" t="s">
        <v>380</v>
      </c>
      <c r="G1265" s="47"/>
      <c r="H1265" s="47" t="s">
        <v>3817</v>
      </c>
      <c r="I1265" s="48">
        <v>44004</v>
      </c>
      <c r="J1265" s="47" t="s">
        <v>2871</v>
      </c>
    </row>
    <row r="1266" spans="1:10" x14ac:dyDescent="0.3">
      <c r="A1266" s="47" t="s">
        <v>14</v>
      </c>
      <c r="B1266" s="47" t="s">
        <v>58</v>
      </c>
      <c r="C1266" s="47" t="s">
        <v>3847</v>
      </c>
      <c r="D1266" s="47" t="s">
        <v>3848</v>
      </c>
      <c r="E1266" s="47" t="s">
        <v>30</v>
      </c>
      <c r="F1266" s="47" t="s">
        <v>380</v>
      </c>
      <c r="G1266" s="47"/>
      <c r="H1266" s="47" t="s">
        <v>3849</v>
      </c>
      <c r="I1266" s="48">
        <v>44004</v>
      </c>
      <c r="J1266" s="47" t="s">
        <v>2871</v>
      </c>
    </row>
    <row r="1267" spans="1:10" x14ac:dyDescent="0.3">
      <c r="A1267" s="47" t="s">
        <v>11</v>
      </c>
      <c r="B1267" s="47" t="s">
        <v>12</v>
      </c>
      <c r="C1267" s="47" t="s">
        <v>3585</v>
      </c>
      <c r="D1267" s="47" t="s">
        <v>3586</v>
      </c>
      <c r="E1267" s="47" t="s">
        <v>24</v>
      </c>
      <c r="F1267" s="47" t="s">
        <v>380</v>
      </c>
      <c r="G1267" s="47"/>
      <c r="H1267" s="47" t="s">
        <v>3587</v>
      </c>
      <c r="I1267" s="48">
        <v>44004</v>
      </c>
      <c r="J1267" s="47" t="s">
        <v>2871</v>
      </c>
    </row>
    <row r="1268" spans="1:10" x14ac:dyDescent="0.3">
      <c r="A1268" s="47" t="s">
        <v>14</v>
      </c>
      <c r="B1268" s="47" t="s">
        <v>58</v>
      </c>
      <c r="C1268" s="47" t="s">
        <v>3582</v>
      </c>
      <c r="D1268" s="47" t="s">
        <v>3583</v>
      </c>
      <c r="E1268" s="47" t="s">
        <v>30</v>
      </c>
      <c r="F1268" s="47" t="s">
        <v>380</v>
      </c>
      <c r="G1268" s="47"/>
      <c r="H1268" s="47" t="s">
        <v>3584</v>
      </c>
      <c r="I1268" s="48">
        <v>44004</v>
      </c>
      <c r="J1268" s="47" t="s">
        <v>2871</v>
      </c>
    </row>
    <row r="1269" spans="1:10" x14ac:dyDescent="0.3">
      <c r="A1269" s="47" t="s">
        <v>11</v>
      </c>
      <c r="B1269" s="47" t="s">
        <v>12</v>
      </c>
      <c r="C1269" s="47" t="s">
        <v>3588</v>
      </c>
      <c r="D1269" s="47" t="s">
        <v>3589</v>
      </c>
      <c r="E1269" s="47" t="s">
        <v>89</v>
      </c>
      <c r="F1269" s="47" t="s">
        <v>380</v>
      </c>
      <c r="G1269" s="47"/>
      <c r="H1269" s="47" t="s">
        <v>3590</v>
      </c>
      <c r="I1269" s="48">
        <v>44004</v>
      </c>
      <c r="J1269" s="47" t="s">
        <v>2871</v>
      </c>
    </row>
    <row r="1270" spans="1:10" x14ac:dyDescent="0.3">
      <c r="A1270" s="47" t="s">
        <v>11</v>
      </c>
      <c r="B1270" s="47" t="s">
        <v>12</v>
      </c>
      <c r="C1270" s="47" t="s">
        <v>3877</v>
      </c>
      <c r="D1270" s="47" t="s">
        <v>3878</v>
      </c>
      <c r="E1270" s="47" t="s">
        <v>13</v>
      </c>
      <c r="F1270" s="47" t="s">
        <v>380</v>
      </c>
      <c r="G1270" s="47"/>
      <c r="H1270" s="47" t="s">
        <v>3879</v>
      </c>
      <c r="I1270" s="48">
        <v>44004</v>
      </c>
      <c r="J1270" s="47" t="s">
        <v>2871</v>
      </c>
    </row>
    <row r="1271" spans="1:10" x14ac:dyDescent="0.3">
      <c r="A1271" s="47" t="s">
        <v>11</v>
      </c>
      <c r="B1271" s="47" t="s">
        <v>12</v>
      </c>
      <c r="C1271" s="47" t="s">
        <v>3706</v>
      </c>
      <c r="D1271" s="47" t="s">
        <v>867</v>
      </c>
      <c r="E1271" s="47" t="s">
        <v>88</v>
      </c>
      <c r="F1271" s="47" t="s">
        <v>380</v>
      </c>
      <c r="G1271" s="47"/>
      <c r="H1271" s="47" t="s">
        <v>3708</v>
      </c>
      <c r="I1271" s="48">
        <v>44004</v>
      </c>
      <c r="J1271" s="47" t="s">
        <v>2871</v>
      </c>
    </row>
    <row r="1272" spans="1:10" x14ac:dyDescent="0.3">
      <c r="A1272" s="47" t="s">
        <v>11</v>
      </c>
      <c r="B1272" s="47" t="s">
        <v>12</v>
      </c>
      <c r="C1272" s="47" t="s">
        <v>3594</v>
      </c>
      <c r="D1272" s="47" t="s">
        <v>3595</v>
      </c>
      <c r="E1272" s="47" t="s">
        <v>89</v>
      </c>
      <c r="F1272" s="47" t="s">
        <v>380</v>
      </c>
      <c r="G1272" s="47"/>
      <c r="H1272" s="47" t="s">
        <v>3596</v>
      </c>
      <c r="I1272" s="48">
        <v>44004</v>
      </c>
      <c r="J1272" s="47" t="s">
        <v>2871</v>
      </c>
    </row>
    <row r="1273" spans="1:10" x14ac:dyDescent="0.3">
      <c r="A1273" s="47" t="s">
        <v>11</v>
      </c>
      <c r="B1273" s="47" t="s">
        <v>12</v>
      </c>
      <c r="C1273" s="47" t="s">
        <v>3574</v>
      </c>
      <c r="D1273" s="47" t="s">
        <v>3575</v>
      </c>
      <c r="E1273" s="47" t="s">
        <v>27</v>
      </c>
      <c r="F1273" s="47" t="s">
        <v>380</v>
      </c>
      <c r="G1273" s="47"/>
      <c r="H1273" s="47" t="s">
        <v>3576</v>
      </c>
      <c r="I1273" s="48">
        <v>44004</v>
      </c>
      <c r="J1273" s="47" t="s">
        <v>2871</v>
      </c>
    </row>
    <row r="1274" spans="1:10" x14ac:dyDescent="0.3">
      <c r="A1274" s="47" t="s">
        <v>8</v>
      </c>
      <c r="B1274" s="47" t="s">
        <v>9</v>
      </c>
      <c r="C1274" s="47" t="s">
        <v>3883</v>
      </c>
      <c r="D1274" s="47" t="s">
        <v>3884</v>
      </c>
      <c r="E1274" s="47" t="s">
        <v>138</v>
      </c>
      <c r="F1274" s="47" t="s">
        <v>380</v>
      </c>
      <c r="G1274" s="47"/>
      <c r="H1274" s="47" t="s">
        <v>3885</v>
      </c>
      <c r="I1274" s="48">
        <v>44004</v>
      </c>
      <c r="J1274" s="47" t="s">
        <v>2871</v>
      </c>
    </row>
    <row r="1275" spans="1:10" x14ac:dyDescent="0.3">
      <c r="A1275" s="47" t="s">
        <v>18</v>
      </c>
      <c r="B1275" s="47" t="s">
        <v>60</v>
      </c>
      <c r="C1275" s="47" t="s">
        <v>3577</v>
      </c>
      <c r="D1275" s="47" t="s">
        <v>3157</v>
      </c>
      <c r="E1275" s="47" t="s">
        <v>29</v>
      </c>
      <c r="F1275" s="47" t="s">
        <v>380</v>
      </c>
      <c r="G1275" s="47"/>
      <c r="H1275" s="47" t="s">
        <v>3578</v>
      </c>
      <c r="I1275" s="48">
        <v>44004</v>
      </c>
      <c r="J1275" s="47" t="s">
        <v>2871</v>
      </c>
    </row>
    <row r="1276" spans="1:10" x14ac:dyDescent="0.3">
      <c r="A1276" s="47" t="s">
        <v>8</v>
      </c>
      <c r="B1276" s="47" t="s">
        <v>9</v>
      </c>
      <c r="C1276" s="47" t="s">
        <v>3821</v>
      </c>
      <c r="D1276" s="47" t="s">
        <v>3822</v>
      </c>
      <c r="E1276" s="47" t="s">
        <v>108</v>
      </c>
      <c r="F1276" s="47" t="s">
        <v>380</v>
      </c>
      <c r="G1276" s="47"/>
      <c r="H1276" s="47" t="s">
        <v>3823</v>
      </c>
      <c r="I1276" s="48">
        <v>44005</v>
      </c>
      <c r="J1276" s="47" t="s">
        <v>2871</v>
      </c>
    </row>
    <row r="1277" spans="1:10" x14ac:dyDescent="0.3">
      <c r="A1277" s="47" t="s">
        <v>2</v>
      </c>
      <c r="B1277" s="47" t="s">
        <v>3</v>
      </c>
      <c r="C1277" s="47" t="s">
        <v>3803</v>
      </c>
      <c r="D1277" s="47" t="s">
        <v>3804</v>
      </c>
      <c r="E1277" s="47" t="s">
        <v>134</v>
      </c>
      <c r="F1277" s="47" t="s">
        <v>382</v>
      </c>
      <c r="G1277" s="49">
        <v>43853</v>
      </c>
      <c r="H1277" s="47" t="s">
        <v>3805</v>
      </c>
      <c r="I1277" s="48">
        <v>44005</v>
      </c>
      <c r="J1277" s="47" t="s">
        <v>2871</v>
      </c>
    </row>
    <row r="1278" spans="1:10" x14ac:dyDescent="0.3">
      <c r="A1278" s="47" t="s">
        <v>14</v>
      </c>
      <c r="B1278" s="47" t="s">
        <v>58</v>
      </c>
      <c r="C1278" s="47" t="s">
        <v>4170</v>
      </c>
      <c r="D1278" s="47" t="s">
        <v>4171</v>
      </c>
      <c r="E1278" s="47" t="s">
        <v>94</v>
      </c>
      <c r="F1278" s="47" t="s">
        <v>380</v>
      </c>
      <c r="G1278" s="47"/>
      <c r="H1278" s="47" t="s">
        <v>4172</v>
      </c>
      <c r="I1278" s="48">
        <v>44005</v>
      </c>
      <c r="J1278" s="47" t="s">
        <v>2871</v>
      </c>
    </row>
    <row r="1279" spans="1:10" x14ac:dyDescent="0.3">
      <c r="A1279" s="47" t="s">
        <v>14</v>
      </c>
      <c r="B1279" s="47" t="s">
        <v>58</v>
      </c>
      <c r="C1279" s="47" t="s">
        <v>3731</v>
      </c>
      <c r="D1279" s="47" t="s">
        <v>3732</v>
      </c>
      <c r="E1279" s="47" t="s">
        <v>115</v>
      </c>
      <c r="F1279" s="47" t="s">
        <v>380</v>
      </c>
      <c r="G1279" s="47"/>
      <c r="H1279" s="47" t="s">
        <v>3733</v>
      </c>
      <c r="I1279" s="48">
        <v>44005</v>
      </c>
      <c r="J1279" s="47" t="s">
        <v>2871</v>
      </c>
    </row>
    <row r="1280" spans="1:10" x14ac:dyDescent="0.3">
      <c r="A1280" s="47" t="s">
        <v>18</v>
      </c>
      <c r="B1280" s="47" t="s">
        <v>60</v>
      </c>
      <c r="C1280" s="47" t="s">
        <v>3552</v>
      </c>
      <c r="D1280" s="47" t="s">
        <v>2453</v>
      </c>
      <c r="E1280" s="47" t="s">
        <v>23</v>
      </c>
      <c r="F1280" s="47" t="s">
        <v>380</v>
      </c>
      <c r="G1280" s="47"/>
      <c r="H1280" s="47" t="s">
        <v>3567</v>
      </c>
      <c r="I1280" s="48">
        <v>44005</v>
      </c>
      <c r="J1280" s="47" t="s">
        <v>2871</v>
      </c>
    </row>
    <row r="1281" spans="1:10" x14ac:dyDescent="0.3">
      <c r="A1281" s="47" t="s">
        <v>14</v>
      </c>
      <c r="B1281" s="47" t="s">
        <v>58</v>
      </c>
      <c r="C1281" s="47" t="s">
        <v>4221</v>
      </c>
      <c r="D1281" s="47" t="s">
        <v>4222</v>
      </c>
      <c r="E1281" s="47" t="s">
        <v>94</v>
      </c>
      <c r="F1281" s="47" t="s">
        <v>380</v>
      </c>
      <c r="G1281" s="47"/>
      <c r="H1281" s="47" t="s">
        <v>4172</v>
      </c>
      <c r="I1281" s="48">
        <v>44005</v>
      </c>
      <c r="J1281" s="47" t="s">
        <v>2871</v>
      </c>
    </row>
    <row r="1282" spans="1:10" x14ac:dyDescent="0.3">
      <c r="A1282" s="47" t="s">
        <v>14</v>
      </c>
      <c r="B1282" s="47" t="s">
        <v>58</v>
      </c>
      <c r="C1282" s="47" t="s">
        <v>4177</v>
      </c>
      <c r="D1282" s="47" t="s">
        <v>2464</v>
      </c>
      <c r="E1282" s="47" t="s">
        <v>94</v>
      </c>
      <c r="F1282" s="47" t="s">
        <v>380</v>
      </c>
      <c r="G1282" s="47"/>
      <c r="H1282" s="47" t="s">
        <v>4172</v>
      </c>
      <c r="I1282" s="48">
        <v>44005</v>
      </c>
      <c r="J1282" s="47" t="s">
        <v>2871</v>
      </c>
    </row>
    <row r="1283" spans="1:10" x14ac:dyDescent="0.3">
      <c r="A1283" s="47" t="s">
        <v>14</v>
      </c>
      <c r="B1283" s="47" t="s">
        <v>58</v>
      </c>
      <c r="C1283" s="47" t="s">
        <v>4173</v>
      </c>
      <c r="D1283" s="47" t="s">
        <v>4174</v>
      </c>
      <c r="E1283" s="47" t="s">
        <v>94</v>
      </c>
      <c r="F1283" s="47" t="s">
        <v>380</v>
      </c>
      <c r="G1283" s="47"/>
      <c r="H1283" s="47" t="s">
        <v>4172</v>
      </c>
      <c r="I1283" s="48">
        <v>44005</v>
      </c>
      <c r="J1283" s="47" t="s">
        <v>2871</v>
      </c>
    </row>
    <row r="1284" spans="1:10" x14ac:dyDescent="0.3">
      <c r="A1284" s="47" t="s">
        <v>14</v>
      </c>
      <c r="B1284" s="47" t="s">
        <v>58</v>
      </c>
      <c r="C1284" s="47" t="s">
        <v>4175</v>
      </c>
      <c r="D1284" s="47" t="s">
        <v>4176</v>
      </c>
      <c r="E1284" s="47" t="s">
        <v>94</v>
      </c>
      <c r="F1284" s="47" t="s">
        <v>380</v>
      </c>
      <c r="G1284" s="47"/>
      <c r="H1284" s="47" t="s">
        <v>4172</v>
      </c>
      <c r="I1284" s="48">
        <v>44005</v>
      </c>
      <c r="J1284" s="47" t="s">
        <v>2871</v>
      </c>
    </row>
    <row r="1285" spans="1:10" x14ac:dyDescent="0.3">
      <c r="A1285" s="47" t="s">
        <v>8</v>
      </c>
      <c r="B1285" s="47" t="s">
        <v>9</v>
      </c>
      <c r="C1285" s="47" t="s">
        <v>3789</v>
      </c>
      <c r="D1285" s="47" t="s">
        <v>3790</v>
      </c>
      <c r="E1285" s="47" t="s">
        <v>20</v>
      </c>
      <c r="F1285" s="47" t="s">
        <v>380</v>
      </c>
      <c r="G1285" s="47"/>
      <c r="H1285" s="47" t="s">
        <v>3791</v>
      </c>
      <c r="I1285" s="48">
        <v>44006</v>
      </c>
      <c r="J1285" s="47" t="s">
        <v>2871</v>
      </c>
    </row>
    <row r="1286" spans="1:10" x14ac:dyDescent="0.3">
      <c r="A1286" s="47" t="s">
        <v>18</v>
      </c>
      <c r="B1286" s="47" t="s">
        <v>60</v>
      </c>
      <c r="C1286" s="47" t="s">
        <v>3840</v>
      </c>
      <c r="D1286" s="47" t="s">
        <v>3841</v>
      </c>
      <c r="E1286" s="47" t="s">
        <v>272</v>
      </c>
      <c r="F1286" s="47" t="s">
        <v>380</v>
      </c>
      <c r="G1286" s="47"/>
      <c r="H1286" s="47" t="s">
        <v>3842</v>
      </c>
      <c r="I1286" s="48">
        <v>44006</v>
      </c>
      <c r="J1286" s="47" t="s">
        <v>2871</v>
      </c>
    </row>
    <row r="1287" spans="1:10" x14ac:dyDescent="0.3">
      <c r="A1287" s="47" t="s">
        <v>14</v>
      </c>
      <c r="B1287" s="47" t="s">
        <v>58</v>
      </c>
      <c r="C1287" s="47" t="s">
        <v>3579</v>
      </c>
      <c r="D1287" s="47" t="s">
        <v>3580</v>
      </c>
      <c r="E1287" s="47" t="s">
        <v>30</v>
      </c>
      <c r="F1287" s="47" t="s">
        <v>380</v>
      </c>
      <c r="G1287" s="47"/>
      <c r="H1287" s="47" t="s">
        <v>3581</v>
      </c>
      <c r="I1287" s="48">
        <v>44006</v>
      </c>
      <c r="J1287" s="47" t="s">
        <v>2871</v>
      </c>
    </row>
    <row r="1288" spans="1:10" x14ac:dyDescent="0.3">
      <c r="A1288" s="47" t="s">
        <v>14</v>
      </c>
      <c r="B1288" s="47" t="s">
        <v>58</v>
      </c>
      <c r="C1288" s="47" t="s">
        <v>3691</v>
      </c>
      <c r="D1288" s="47" t="s">
        <v>3692</v>
      </c>
      <c r="E1288" s="47" t="s">
        <v>87</v>
      </c>
      <c r="F1288" s="47" t="s">
        <v>380</v>
      </c>
      <c r="G1288" s="47"/>
      <c r="H1288" s="47" t="s">
        <v>3693</v>
      </c>
      <c r="I1288" s="48">
        <v>44006</v>
      </c>
      <c r="J1288" s="47" t="s">
        <v>2871</v>
      </c>
    </row>
    <row r="1289" spans="1:10" x14ac:dyDescent="0.3">
      <c r="A1289" s="47" t="s">
        <v>18</v>
      </c>
      <c r="B1289" s="47" t="s">
        <v>60</v>
      </c>
      <c r="C1289" s="47" t="s">
        <v>3850</v>
      </c>
      <c r="D1289" s="47" t="s">
        <v>3851</v>
      </c>
      <c r="E1289" s="47" t="s">
        <v>19</v>
      </c>
      <c r="F1289" s="47" t="s">
        <v>380</v>
      </c>
      <c r="G1289" s="47"/>
      <c r="H1289" s="47" t="s">
        <v>3852</v>
      </c>
      <c r="I1289" s="48">
        <v>44006</v>
      </c>
      <c r="J1289" s="47" t="s">
        <v>2871</v>
      </c>
    </row>
    <row r="1290" spans="1:10" x14ac:dyDescent="0.3">
      <c r="A1290" s="47" t="s">
        <v>56</v>
      </c>
      <c r="B1290" s="47" t="s">
        <v>57</v>
      </c>
      <c r="C1290" s="47" t="s">
        <v>3806</v>
      </c>
      <c r="D1290" s="47" t="s">
        <v>3807</v>
      </c>
      <c r="E1290" s="47" t="s">
        <v>16</v>
      </c>
      <c r="F1290" s="47" t="s">
        <v>380</v>
      </c>
      <c r="G1290" s="47"/>
      <c r="H1290" s="47" t="s">
        <v>3808</v>
      </c>
      <c r="I1290" s="48">
        <v>44006</v>
      </c>
      <c r="J1290" s="47" t="s">
        <v>2871</v>
      </c>
    </row>
    <row r="1291" spans="1:10" x14ac:dyDescent="0.3">
      <c r="A1291" s="47" t="s">
        <v>18</v>
      </c>
      <c r="B1291" s="47" t="s">
        <v>60</v>
      </c>
      <c r="C1291" s="47" t="s">
        <v>3597</v>
      </c>
      <c r="D1291" s="47" t="s">
        <v>3598</v>
      </c>
      <c r="E1291" s="47" t="s">
        <v>36</v>
      </c>
      <c r="F1291" s="47" t="s">
        <v>380</v>
      </c>
      <c r="G1291" s="47"/>
      <c r="H1291" s="47" t="s">
        <v>3599</v>
      </c>
      <c r="I1291" s="48">
        <v>44006</v>
      </c>
      <c r="J1291" s="47" t="s">
        <v>2871</v>
      </c>
    </row>
    <row r="1292" spans="1:10" x14ac:dyDescent="0.3">
      <c r="A1292" s="47" t="s">
        <v>18</v>
      </c>
      <c r="B1292" s="47" t="s">
        <v>60</v>
      </c>
      <c r="C1292" s="47" t="s">
        <v>3831</v>
      </c>
      <c r="D1292" s="47" t="s">
        <v>3832</v>
      </c>
      <c r="E1292" s="47" t="s">
        <v>91</v>
      </c>
      <c r="F1292" s="47" t="s">
        <v>382</v>
      </c>
      <c r="G1292" s="47"/>
      <c r="H1292" s="47" t="s">
        <v>3833</v>
      </c>
      <c r="I1292" s="48">
        <v>44007</v>
      </c>
      <c r="J1292" s="47" t="s">
        <v>2871</v>
      </c>
    </row>
    <row r="1293" spans="1:10" x14ac:dyDescent="0.3">
      <c r="A1293" s="47" t="s">
        <v>5</v>
      </c>
      <c r="B1293" s="47" t="s">
        <v>6</v>
      </c>
      <c r="C1293" s="47" t="s">
        <v>3750</v>
      </c>
      <c r="D1293" s="47" t="s">
        <v>3751</v>
      </c>
      <c r="E1293" s="47" t="s">
        <v>28</v>
      </c>
      <c r="F1293" s="47" t="s">
        <v>380</v>
      </c>
      <c r="G1293" s="47"/>
      <c r="H1293" s="47" t="s">
        <v>3752</v>
      </c>
      <c r="I1293" s="48">
        <v>44007</v>
      </c>
      <c r="J1293" s="47" t="s">
        <v>2871</v>
      </c>
    </row>
    <row r="1294" spans="1:10" x14ac:dyDescent="0.3">
      <c r="A1294" s="47" t="s">
        <v>15</v>
      </c>
      <c r="B1294" s="47" t="s">
        <v>59</v>
      </c>
      <c r="C1294" s="47" t="s">
        <v>3736</v>
      </c>
      <c r="D1294" s="47" t="s">
        <v>3737</v>
      </c>
      <c r="E1294" s="47" t="s">
        <v>26</v>
      </c>
      <c r="F1294" s="47" t="s">
        <v>380</v>
      </c>
      <c r="G1294" s="47"/>
      <c r="H1294" s="47" t="s">
        <v>3738</v>
      </c>
      <c r="I1294" s="48">
        <v>44007</v>
      </c>
      <c r="J1294" s="47" t="s">
        <v>2871</v>
      </c>
    </row>
    <row r="1295" spans="1:10" x14ac:dyDescent="0.3">
      <c r="A1295" s="47" t="s">
        <v>5</v>
      </c>
      <c r="B1295" s="47" t="s">
        <v>6</v>
      </c>
      <c r="C1295" s="47" t="s">
        <v>3636</v>
      </c>
      <c r="D1295" s="47" t="s">
        <v>3637</v>
      </c>
      <c r="E1295" s="47" t="s">
        <v>25</v>
      </c>
      <c r="F1295" s="47" t="s">
        <v>380</v>
      </c>
      <c r="G1295" s="47"/>
      <c r="H1295" s="47" t="s">
        <v>3638</v>
      </c>
      <c r="I1295" s="48">
        <v>44007</v>
      </c>
      <c r="J1295" s="47" t="s">
        <v>2871</v>
      </c>
    </row>
    <row r="1296" spans="1:10" x14ac:dyDescent="0.3">
      <c r="A1296" s="47" t="s">
        <v>2</v>
      </c>
      <c r="B1296" s="47" t="s">
        <v>3</v>
      </c>
      <c r="C1296" s="47" t="s">
        <v>3654</v>
      </c>
      <c r="D1296" s="47" t="s">
        <v>3655</v>
      </c>
      <c r="E1296" s="47" t="s">
        <v>4</v>
      </c>
      <c r="F1296" s="47" t="s">
        <v>380</v>
      </c>
      <c r="G1296" s="47"/>
      <c r="H1296" s="47" t="s">
        <v>3656</v>
      </c>
      <c r="I1296" s="48">
        <v>44008</v>
      </c>
      <c r="J1296" s="47" t="s">
        <v>2871</v>
      </c>
    </row>
    <row r="1297" spans="1:10" x14ac:dyDescent="0.3">
      <c r="A1297" s="47" t="s">
        <v>8</v>
      </c>
      <c r="B1297" s="47" t="s">
        <v>9</v>
      </c>
      <c r="C1297" s="47" t="s">
        <v>3639</v>
      </c>
      <c r="D1297" s="47" t="s">
        <v>3640</v>
      </c>
      <c r="E1297" s="47" t="s">
        <v>20</v>
      </c>
      <c r="F1297" s="47" t="s">
        <v>380</v>
      </c>
      <c r="G1297" s="47"/>
      <c r="H1297" s="47" t="s">
        <v>3641</v>
      </c>
      <c r="I1297" s="48">
        <v>44008</v>
      </c>
      <c r="J1297" s="47" t="s">
        <v>2871</v>
      </c>
    </row>
    <row r="1298" spans="1:10" x14ac:dyDescent="0.3">
      <c r="A1298" s="47" t="s">
        <v>56</v>
      </c>
      <c r="B1298" s="47" t="s">
        <v>57</v>
      </c>
      <c r="C1298" s="47" t="s">
        <v>3918</v>
      </c>
      <c r="D1298" s="47" t="s">
        <v>3919</v>
      </c>
      <c r="E1298" s="47" t="s">
        <v>63</v>
      </c>
      <c r="F1298" s="47" t="s">
        <v>380</v>
      </c>
      <c r="G1298" s="47"/>
      <c r="H1298" s="47" t="s">
        <v>3920</v>
      </c>
      <c r="I1298" s="48">
        <v>44008</v>
      </c>
      <c r="J1298" s="47" t="s">
        <v>2871</v>
      </c>
    </row>
    <row r="1299" spans="1:10" x14ac:dyDescent="0.3">
      <c r="A1299" s="47" t="s">
        <v>56</v>
      </c>
      <c r="B1299" s="47" t="s">
        <v>57</v>
      </c>
      <c r="C1299" s="47" t="s">
        <v>3960</v>
      </c>
      <c r="D1299" s="47" t="s">
        <v>3961</v>
      </c>
      <c r="E1299" s="47" t="s">
        <v>63</v>
      </c>
      <c r="F1299" s="47" t="s">
        <v>380</v>
      </c>
      <c r="G1299" s="47"/>
      <c r="H1299" s="47" t="s">
        <v>3962</v>
      </c>
      <c r="I1299" s="48">
        <v>44008</v>
      </c>
      <c r="J1299" s="47" t="s">
        <v>2871</v>
      </c>
    </row>
    <row r="1300" spans="1:10" x14ac:dyDescent="0.3">
      <c r="A1300" s="47" t="s">
        <v>56</v>
      </c>
      <c r="B1300" s="47" t="s">
        <v>57</v>
      </c>
      <c r="C1300" s="47" t="s">
        <v>3932</v>
      </c>
      <c r="D1300" s="47" t="s">
        <v>3933</v>
      </c>
      <c r="E1300" s="47" t="s">
        <v>63</v>
      </c>
      <c r="F1300" s="47" t="s">
        <v>380</v>
      </c>
      <c r="G1300" s="47"/>
      <c r="H1300" s="47" t="s">
        <v>3934</v>
      </c>
      <c r="I1300" s="48">
        <v>44008</v>
      </c>
      <c r="J1300" s="47" t="s">
        <v>2871</v>
      </c>
    </row>
    <row r="1301" spans="1:10" x14ac:dyDescent="0.3">
      <c r="A1301" s="47" t="s">
        <v>8</v>
      </c>
      <c r="B1301" s="47" t="s">
        <v>9</v>
      </c>
      <c r="C1301" s="47" t="s">
        <v>3824</v>
      </c>
      <c r="D1301" s="47" t="s">
        <v>3825</v>
      </c>
      <c r="E1301" s="47" t="s">
        <v>10</v>
      </c>
      <c r="F1301" s="47" t="s">
        <v>380</v>
      </c>
      <c r="G1301" s="47"/>
      <c r="H1301" s="47" t="s">
        <v>3826</v>
      </c>
      <c r="I1301" s="48">
        <v>44008</v>
      </c>
      <c r="J1301" s="47" t="s">
        <v>2871</v>
      </c>
    </row>
    <row r="1302" spans="1:10" x14ac:dyDescent="0.3">
      <c r="A1302" s="47" t="s">
        <v>56</v>
      </c>
      <c r="B1302" s="47" t="s">
        <v>57</v>
      </c>
      <c r="C1302" s="47" t="s">
        <v>3887</v>
      </c>
      <c r="D1302" s="47" t="s">
        <v>3978</v>
      </c>
      <c r="E1302" s="47" t="s">
        <v>63</v>
      </c>
      <c r="F1302" s="47" t="s">
        <v>380</v>
      </c>
      <c r="G1302" s="47"/>
      <c r="H1302" s="47" t="s">
        <v>3888</v>
      </c>
      <c r="I1302" s="48">
        <v>44008</v>
      </c>
      <c r="J1302" s="47" t="s">
        <v>2871</v>
      </c>
    </row>
    <row r="1303" spans="1:10" x14ac:dyDescent="0.3">
      <c r="A1303" s="47" t="s">
        <v>56</v>
      </c>
      <c r="B1303" s="47" t="s">
        <v>57</v>
      </c>
      <c r="C1303" s="47" t="s">
        <v>1567</v>
      </c>
      <c r="D1303" s="47" t="s">
        <v>1568</v>
      </c>
      <c r="E1303" s="47" t="s">
        <v>63</v>
      </c>
      <c r="F1303" s="47" t="s">
        <v>380</v>
      </c>
      <c r="G1303" s="47"/>
      <c r="H1303" s="47" t="s">
        <v>3963</v>
      </c>
      <c r="I1303" s="48">
        <v>44008</v>
      </c>
      <c r="J1303" s="47" t="s">
        <v>2871</v>
      </c>
    </row>
    <row r="1304" spans="1:10" x14ac:dyDescent="0.3">
      <c r="A1304" s="47" t="s">
        <v>56</v>
      </c>
      <c r="B1304" s="47" t="s">
        <v>57</v>
      </c>
      <c r="C1304" s="47" t="s">
        <v>3912</v>
      </c>
      <c r="D1304" s="47" t="s">
        <v>3913</v>
      </c>
      <c r="E1304" s="47" t="s">
        <v>63</v>
      </c>
      <c r="F1304" s="47" t="s">
        <v>380</v>
      </c>
      <c r="G1304" s="47"/>
      <c r="H1304" s="47" t="s">
        <v>3914</v>
      </c>
      <c r="I1304" s="48">
        <v>44008</v>
      </c>
      <c r="J1304" s="47" t="s">
        <v>2871</v>
      </c>
    </row>
    <row r="1305" spans="1:10" x14ac:dyDescent="0.3">
      <c r="A1305" s="47" t="s">
        <v>56</v>
      </c>
      <c r="B1305" s="47" t="s">
        <v>57</v>
      </c>
      <c r="C1305" s="47" t="s">
        <v>3924</v>
      </c>
      <c r="D1305" s="47" t="s">
        <v>3925</v>
      </c>
      <c r="E1305" s="47" t="s">
        <v>63</v>
      </c>
      <c r="F1305" s="47" t="s">
        <v>380</v>
      </c>
      <c r="G1305" s="47"/>
      <c r="H1305" s="47" t="s">
        <v>3926</v>
      </c>
      <c r="I1305" s="48">
        <v>44008</v>
      </c>
      <c r="J1305" s="47" t="s">
        <v>2871</v>
      </c>
    </row>
    <row r="1306" spans="1:10" x14ac:dyDescent="0.3">
      <c r="A1306" s="47" t="s">
        <v>56</v>
      </c>
      <c r="B1306" s="47" t="s">
        <v>57</v>
      </c>
      <c r="C1306" s="47" t="s">
        <v>3935</v>
      </c>
      <c r="D1306" s="47" t="s">
        <v>3936</v>
      </c>
      <c r="E1306" s="47" t="s">
        <v>63</v>
      </c>
      <c r="F1306" s="47" t="s">
        <v>380</v>
      </c>
      <c r="G1306" s="47"/>
      <c r="H1306" s="47" t="s">
        <v>3937</v>
      </c>
      <c r="I1306" s="48">
        <v>44008</v>
      </c>
      <c r="J1306" s="47" t="s">
        <v>2871</v>
      </c>
    </row>
    <row r="1307" spans="1:10" x14ac:dyDescent="0.3">
      <c r="A1307" s="47" t="s">
        <v>18</v>
      </c>
      <c r="B1307" s="47" t="s">
        <v>60</v>
      </c>
      <c r="C1307" s="47" t="s">
        <v>4277</v>
      </c>
      <c r="D1307" s="47" t="s">
        <v>4278</v>
      </c>
      <c r="E1307" s="47" t="s">
        <v>272</v>
      </c>
      <c r="F1307" s="47" t="s">
        <v>380</v>
      </c>
      <c r="G1307" s="47"/>
      <c r="H1307" s="47" t="s">
        <v>4279</v>
      </c>
      <c r="I1307" s="48">
        <v>44008</v>
      </c>
      <c r="J1307" s="47" t="s">
        <v>2871</v>
      </c>
    </row>
    <row r="1308" spans="1:10" x14ac:dyDescent="0.3">
      <c r="A1308" s="47" t="s">
        <v>8</v>
      </c>
      <c r="B1308" s="47" t="s">
        <v>9</v>
      </c>
      <c r="C1308" s="47" t="s">
        <v>3642</v>
      </c>
      <c r="D1308" s="47" t="s">
        <v>3643</v>
      </c>
      <c r="E1308" s="47" t="s">
        <v>20</v>
      </c>
      <c r="F1308" s="47" t="s">
        <v>380</v>
      </c>
      <c r="G1308" s="47"/>
      <c r="H1308" s="47" t="s">
        <v>3644</v>
      </c>
      <c r="I1308" s="48">
        <v>44008</v>
      </c>
      <c r="J1308" s="47" t="s">
        <v>2871</v>
      </c>
    </row>
    <row r="1309" spans="1:10" x14ac:dyDescent="0.3">
      <c r="A1309" s="47" t="s">
        <v>2</v>
      </c>
      <c r="B1309" s="47" t="s">
        <v>3</v>
      </c>
      <c r="C1309" s="47" t="s">
        <v>3624</v>
      </c>
      <c r="D1309" s="47" t="s">
        <v>3625</v>
      </c>
      <c r="E1309" s="47" t="s">
        <v>35</v>
      </c>
      <c r="F1309" s="47" t="s">
        <v>380</v>
      </c>
      <c r="G1309" s="47"/>
      <c r="H1309" s="47" t="s">
        <v>3626</v>
      </c>
      <c r="I1309" s="48">
        <v>44008</v>
      </c>
      <c r="J1309" s="47" t="s">
        <v>2871</v>
      </c>
    </row>
    <row r="1310" spans="1:10" x14ac:dyDescent="0.3">
      <c r="A1310" s="47" t="s">
        <v>2</v>
      </c>
      <c r="B1310" s="47" t="s">
        <v>3</v>
      </c>
      <c r="C1310" s="47" t="s">
        <v>3621</v>
      </c>
      <c r="D1310" s="47" t="s">
        <v>3622</v>
      </c>
      <c r="E1310" s="47" t="s">
        <v>35</v>
      </c>
      <c r="F1310" s="47" t="s">
        <v>380</v>
      </c>
      <c r="G1310" s="47"/>
      <c r="H1310" s="47" t="s">
        <v>3623</v>
      </c>
      <c r="I1310" s="48">
        <v>44008</v>
      </c>
      <c r="J1310" s="47" t="s">
        <v>2871</v>
      </c>
    </row>
    <row r="1311" spans="1:10" x14ac:dyDescent="0.3">
      <c r="A1311" s="47" t="s">
        <v>56</v>
      </c>
      <c r="B1311" s="47" t="s">
        <v>57</v>
      </c>
      <c r="C1311" s="47" t="s">
        <v>1518</v>
      </c>
      <c r="D1311" s="47" t="s">
        <v>1519</v>
      </c>
      <c r="E1311" s="47" t="s">
        <v>63</v>
      </c>
      <c r="F1311" s="47" t="s">
        <v>380</v>
      </c>
      <c r="G1311" s="47"/>
      <c r="H1311" s="47" t="s">
        <v>3930</v>
      </c>
      <c r="I1311" s="48">
        <v>44008</v>
      </c>
      <c r="J1311" s="47" t="s">
        <v>2871</v>
      </c>
    </row>
    <row r="1312" spans="1:10" x14ac:dyDescent="0.3">
      <c r="A1312" s="47" t="s">
        <v>56</v>
      </c>
      <c r="B1312" s="47" t="s">
        <v>57</v>
      </c>
      <c r="C1312" s="47" t="s">
        <v>3906</v>
      </c>
      <c r="D1312" s="47" t="s">
        <v>3907</v>
      </c>
      <c r="E1312" s="47" t="s">
        <v>63</v>
      </c>
      <c r="F1312" s="47" t="s">
        <v>380</v>
      </c>
      <c r="G1312" s="47"/>
      <c r="H1312" s="47" t="s">
        <v>3908</v>
      </c>
      <c r="I1312" s="48">
        <v>44008</v>
      </c>
      <c r="J1312" s="47" t="s">
        <v>2871</v>
      </c>
    </row>
    <row r="1313" spans="1:10" x14ac:dyDescent="0.3">
      <c r="A1313" s="47" t="s">
        <v>56</v>
      </c>
      <c r="B1313" s="47" t="s">
        <v>57</v>
      </c>
      <c r="C1313" s="47" t="s">
        <v>3903</v>
      </c>
      <c r="D1313" s="47" t="s">
        <v>3904</v>
      </c>
      <c r="E1313" s="47" t="s">
        <v>63</v>
      </c>
      <c r="F1313" s="47" t="s">
        <v>380</v>
      </c>
      <c r="G1313" s="47"/>
      <c r="H1313" s="47" t="s">
        <v>3905</v>
      </c>
      <c r="I1313" s="48">
        <v>44008</v>
      </c>
      <c r="J1313" s="47" t="s">
        <v>2871</v>
      </c>
    </row>
    <row r="1314" spans="1:10" x14ac:dyDescent="0.3">
      <c r="A1314" s="47" t="s">
        <v>56</v>
      </c>
      <c r="B1314" s="47" t="s">
        <v>57</v>
      </c>
      <c r="C1314" s="47" t="s">
        <v>2963</v>
      </c>
      <c r="D1314" s="47" t="s">
        <v>2964</v>
      </c>
      <c r="E1314" s="47" t="s">
        <v>63</v>
      </c>
      <c r="F1314" s="47" t="s">
        <v>380</v>
      </c>
      <c r="G1314" s="47"/>
      <c r="H1314" s="47" t="s">
        <v>3899</v>
      </c>
      <c r="I1314" s="48">
        <v>44008</v>
      </c>
      <c r="J1314" s="47" t="s">
        <v>2871</v>
      </c>
    </row>
    <row r="1315" spans="1:10" x14ac:dyDescent="0.3">
      <c r="A1315" s="47" t="s">
        <v>56</v>
      </c>
      <c r="B1315" s="47" t="s">
        <v>57</v>
      </c>
      <c r="C1315" s="47" t="s">
        <v>3927</v>
      </c>
      <c r="D1315" s="47" t="s">
        <v>3928</v>
      </c>
      <c r="E1315" s="47" t="s">
        <v>63</v>
      </c>
      <c r="F1315" s="47" t="s">
        <v>380</v>
      </c>
      <c r="G1315" s="47"/>
      <c r="H1315" s="47" t="s">
        <v>3929</v>
      </c>
      <c r="I1315" s="48">
        <v>44008</v>
      </c>
      <c r="J1315" s="47" t="s">
        <v>2871</v>
      </c>
    </row>
    <row r="1316" spans="1:10" x14ac:dyDescent="0.3">
      <c r="A1316" s="47" t="s">
        <v>8</v>
      </c>
      <c r="B1316" s="47" t="s">
        <v>9</v>
      </c>
      <c r="C1316" s="47" t="s">
        <v>3994</v>
      </c>
      <c r="D1316" s="47" t="s">
        <v>3995</v>
      </c>
      <c r="E1316" s="47" t="s">
        <v>20</v>
      </c>
      <c r="F1316" s="47" t="s">
        <v>380</v>
      </c>
      <c r="G1316" s="47"/>
      <c r="H1316" s="47" t="s">
        <v>3647</v>
      </c>
      <c r="I1316" s="48">
        <v>44008</v>
      </c>
      <c r="J1316" s="47" t="s">
        <v>2871</v>
      </c>
    </row>
    <row r="1317" spans="1:10" x14ac:dyDescent="0.3">
      <c r="A1317" s="47" t="s">
        <v>8</v>
      </c>
      <c r="B1317" s="47" t="s">
        <v>9</v>
      </c>
      <c r="C1317" s="47" t="s">
        <v>3996</v>
      </c>
      <c r="D1317" s="47" t="s">
        <v>3997</v>
      </c>
      <c r="E1317" s="47" t="s">
        <v>20</v>
      </c>
      <c r="F1317" s="47" t="s">
        <v>380</v>
      </c>
      <c r="G1317" s="47"/>
      <c r="H1317" s="47" t="s">
        <v>3647</v>
      </c>
      <c r="I1317" s="48">
        <v>44008</v>
      </c>
      <c r="J1317" s="47" t="s">
        <v>2871</v>
      </c>
    </row>
    <row r="1318" spans="1:10" x14ac:dyDescent="0.3">
      <c r="A1318" s="47" t="s">
        <v>8</v>
      </c>
      <c r="B1318" s="47" t="s">
        <v>9</v>
      </c>
      <c r="C1318" s="47" t="s">
        <v>3645</v>
      </c>
      <c r="D1318" s="47" t="s">
        <v>3646</v>
      </c>
      <c r="E1318" s="47" t="s">
        <v>20</v>
      </c>
      <c r="F1318" s="47" t="s">
        <v>380</v>
      </c>
      <c r="G1318" s="47"/>
      <c r="H1318" s="47" t="s">
        <v>3647</v>
      </c>
      <c r="I1318" s="48">
        <v>44008</v>
      </c>
      <c r="J1318" s="47" t="s">
        <v>2871</v>
      </c>
    </row>
    <row r="1319" spans="1:10" x14ac:dyDescent="0.3">
      <c r="A1319" s="47" t="s">
        <v>8</v>
      </c>
      <c r="B1319" s="47" t="s">
        <v>9</v>
      </c>
      <c r="C1319" s="47" t="s">
        <v>3998</v>
      </c>
      <c r="D1319" s="47" t="s">
        <v>3999</v>
      </c>
      <c r="E1319" s="47" t="s">
        <v>20</v>
      </c>
      <c r="F1319" s="47" t="s">
        <v>380</v>
      </c>
      <c r="G1319" s="47"/>
      <c r="H1319" s="47" t="s">
        <v>3647</v>
      </c>
      <c r="I1319" s="48">
        <v>44008</v>
      </c>
      <c r="J1319" s="47" t="s">
        <v>2871</v>
      </c>
    </row>
    <row r="1320" spans="1:10" x14ac:dyDescent="0.3">
      <c r="A1320" s="47" t="s">
        <v>8</v>
      </c>
      <c r="B1320" s="47" t="s">
        <v>9</v>
      </c>
      <c r="C1320" s="47" t="s">
        <v>4000</v>
      </c>
      <c r="D1320" s="47" t="s">
        <v>4001</v>
      </c>
      <c r="E1320" s="47" t="s">
        <v>20</v>
      </c>
      <c r="F1320" s="47" t="s">
        <v>380</v>
      </c>
      <c r="G1320" s="47"/>
      <c r="H1320" s="47" t="s">
        <v>3647</v>
      </c>
      <c r="I1320" s="48">
        <v>44008</v>
      </c>
      <c r="J1320" s="47" t="s">
        <v>2871</v>
      </c>
    </row>
    <row r="1321" spans="1:10" x14ac:dyDescent="0.3">
      <c r="A1321" s="47" t="s">
        <v>8</v>
      </c>
      <c r="B1321" s="47" t="s">
        <v>9</v>
      </c>
      <c r="C1321" s="47" t="s">
        <v>3992</v>
      </c>
      <c r="D1321" s="47" t="s">
        <v>3993</v>
      </c>
      <c r="E1321" s="47" t="s">
        <v>20</v>
      </c>
      <c r="F1321" s="47" t="s">
        <v>380</v>
      </c>
      <c r="G1321" s="47"/>
      <c r="H1321" s="47" t="s">
        <v>3647</v>
      </c>
      <c r="I1321" s="48">
        <v>44008</v>
      </c>
      <c r="J1321" s="47" t="s">
        <v>2871</v>
      </c>
    </row>
    <row r="1322" spans="1:10" x14ac:dyDescent="0.3">
      <c r="A1322" s="47" t="s">
        <v>8</v>
      </c>
      <c r="B1322" s="47" t="s">
        <v>9</v>
      </c>
      <c r="C1322" s="47" t="s">
        <v>4004</v>
      </c>
      <c r="D1322" s="47" t="s">
        <v>4005</v>
      </c>
      <c r="E1322" s="47" t="s">
        <v>20</v>
      </c>
      <c r="F1322" s="47" t="s">
        <v>380</v>
      </c>
      <c r="G1322" s="47"/>
      <c r="H1322" s="47" t="s">
        <v>3647</v>
      </c>
      <c r="I1322" s="48">
        <v>44008</v>
      </c>
      <c r="J1322" s="47" t="s">
        <v>2871</v>
      </c>
    </row>
    <row r="1323" spans="1:10" x14ac:dyDescent="0.3">
      <c r="A1323" s="47" t="s">
        <v>8</v>
      </c>
      <c r="B1323" s="47" t="s">
        <v>9</v>
      </c>
      <c r="C1323" s="47" t="s">
        <v>4018</v>
      </c>
      <c r="D1323" s="47" t="s">
        <v>4019</v>
      </c>
      <c r="E1323" s="47" t="s">
        <v>20</v>
      </c>
      <c r="F1323" s="47" t="s">
        <v>380</v>
      </c>
      <c r="G1323" s="47"/>
      <c r="H1323" s="47" t="s">
        <v>3647</v>
      </c>
      <c r="I1323" s="48">
        <v>44008</v>
      </c>
      <c r="J1323" s="47" t="s">
        <v>2871</v>
      </c>
    </row>
    <row r="1324" spans="1:10" x14ac:dyDescent="0.3">
      <c r="A1324" s="47" t="s">
        <v>8</v>
      </c>
      <c r="B1324" s="47" t="s">
        <v>9</v>
      </c>
      <c r="C1324" s="47" t="s">
        <v>4012</v>
      </c>
      <c r="D1324" s="47" t="s">
        <v>4013</v>
      </c>
      <c r="E1324" s="47" t="s">
        <v>20</v>
      </c>
      <c r="F1324" s="47" t="s">
        <v>380</v>
      </c>
      <c r="G1324" s="47"/>
      <c r="H1324" s="47" t="s">
        <v>3647</v>
      </c>
      <c r="I1324" s="48">
        <v>44008</v>
      </c>
      <c r="J1324" s="47" t="s">
        <v>2871</v>
      </c>
    </row>
    <row r="1325" spans="1:10" x14ac:dyDescent="0.3">
      <c r="A1325" s="47" t="s">
        <v>56</v>
      </c>
      <c r="B1325" s="47" t="s">
        <v>57</v>
      </c>
      <c r="C1325" s="47" t="s">
        <v>3938</v>
      </c>
      <c r="D1325" s="47" t="s">
        <v>3939</v>
      </c>
      <c r="E1325" s="47" t="s">
        <v>63</v>
      </c>
      <c r="F1325" s="47" t="s">
        <v>380</v>
      </c>
      <c r="G1325" s="47"/>
      <c r="H1325" s="47" t="s">
        <v>3940</v>
      </c>
      <c r="I1325" s="48">
        <v>44008</v>
      </c>
      <c r="J1325" s="47" t="s">
        <v>2871</v>
      </c>
    </row>
    <row r="1326" spans="1:10" x14ac:dyDescent="0.3">
      <c r="A1326" s="47" t="s">
        <v>56</v>
      </c>
      <c r="B1326" s="47" t="s">
        <v>57</v>
      </c>
      <c r="C1326" s="47" t="s">
        <v>3944</v>
      </c>
      <c r="D1326" s="47" t="s">
        <v>3945</v>
      </c>
      <c r="E1326" s="47" t="s">
        <v>63</v>
      </c>
      <c r="F1326" s="47" t="s">
        <v>380</v>
      </c>
      <c r="G1326" s="47"/>
      <c r="H1326" s="47" t="s">
        <v>3946</v>
      </c>
      <c r="I1326" s="48">
        <v>44008</v>
      </c>
      <c r="J1326" s="47" t="s">
        <v>2871</v>
      </c>
    </row>
    <row r="1327" spans="1:10" x14ac:dyDescent="0.3">
      <c r="A1327" s="47" t="s">
        <v>56</v>
      </c>
      <c r="B1327" s="47" t="s">
        <v>57</v>
      </c>
      <c r="C1327" s="47" t="s">
        <v>3895</v>
      </c>
      <c r="D1327" s="47" t="s">
        <v>3896</v>
      </c>
      <c r="E1327" s="47" t="s">
        <v>63</v>
      </c>
      <c r="F1327" s="47" t="s">
        <v>380</v>
      </c>
      <c r="G1327" s="47"/>
      <c r="H1327" s="47" t="s">
        <v>3897</v>
      </c>
      <c r="I1327" s="48">
        <v>44008</v>
      </c>
      <c r="J1327" s="47" t="s">
        <v>2871</v>
      </c>
    </row>
    <row r="1328" spans="1:10" x14ac:dyDescent="0.3">
      <c r="A1328" s="47" t="s">
        <v>11</v>
      </c>
      <c r="B1328" s="47" t="s">
        <v>12</v>
      </c>
      <c r="C1328" s="47" t="s">
        <v>3557</v>
      </c>
      <c r="D1328" s="47" t="s">
        <v>867</v>
      </c>
      <c r="E1328" s="47" t="s">
        <v>88</v>
      </c>
      <c r="F1328" s="47" t="s">
        <v>380</v>
      </c>
      <c r="G1328" s="47"/>
      <c r="H1328" s="47" t="s">
        <v>3749</v>
      </c>
      <c r="I1328" s="48">
        <v>44011</v>
      </c>
      <c r="J1328" s="47" t="s">
        <v>2871</v>
      </c>
    </row>
    <row r="1329" spans="1:10" x14ac:dyDescent="0.3">
      <c r="A1329" s="47" t="s">
        <v>8</v>
      </c>
      <c r="B1329" s="47" t="s">
        <v>9</v>
      </c>
      <c r="C1329" s="47" t="s">
        <v>4123</v>
      </c>
      <c r="D1329" s="47" t="s">
        <v>4124</v>
      </c>
      <c r="E1329" s="47" t="s">
        <v>21</v>
      </c>
      <c r="F1329" s="47" t="s">
        <v>380</v>
      </c>
      <c r="G1329" s="47"/>
      <c r="H1329" s="47" t="s">
        <v>4125</v>
      </c>
      <c r="I1329" s="48">
        <v>44011</v>
      </c>
      <c r="J1329" s="47" t="s">
        <v>2871</v>
      </c>
    </row>
    <row r="1330" spans="1:10" x14ac:dyDescent="0.3">
      <c r="A1330" s="47" t="s">
        <v>5</v>
      </c>
      <c r="B1330" s="47" t="s">
        <v>6</v>
      </c>
      <c r="C1330" s="47" t="s">
        <v>2154</v>
      </c>
      <c r="D1330" s="47" t="s">
        <v>2155</v>
      </c>
      <c r="E1330" s="47" t="s">
        <v>28</v>
      </c>
      <c r="F1330" s="47" t="s">
        <v>380</v>
      </c>
      <c r="G1330" s="47"/>
      <c r="H1330" s="47" t="s">
        <v>3672</v>
      </c>
      <c r="I1330" s="48">
        <v>44011</v>
      </c>
      <c r="J1330" s="47" t="s">
        <v>2871</v>
      </c>
    </row>
    <row r="1331" spans="1:10" x14ac:dyDescent="0.3">
      <c r="A1331" s="47" t="s">
        <v>11</v>
      </c>
      <c r="B1331" s="47" t="s">
        <v>12</v>
      </c>
      <c r="C1331" s="47" t="s">
        <v>3554</v>
      </c>
      <c r="D1331" s="47" t="s">
        <v>867</v>
      </c>
      <c r="E1331" s="47" t="s">
        <v>88</v>
      </c>
      <c r="F1331" s="47" t="s">
        <v>380</v>
      </c>
      <c r="G1331" s="47"/>
      <c r="H1331" s="47" t="s">
        <v>3695</v>
      </c>
      <c r="I1331" s="48">
        <v>44012</v>
      </c>
      <c r="J1331" s="47" t="s">
        <v>2871</v>
      </c>
    </row>
    <row r="1332" spans="1:10" x14ac:dyDescent="0.3">
      <c r="A1332" s="47" t="s">
        <v>11</v>
      </c>
      <c r="B1332" s="47" t="s">
        <v>12</v>
      </c>
      <c r="C1332" s="47" t="s">
        <v>4246</v>
      </c>
      <c r="D1332" s="47" t="s">
        <v>3556</v>
      </c>
      <c r="E1332" s="47" t="s">
        <v>89</v>
      </c>
      <c r="F1332" s="47" t="s">
        <v>382</v>
      </c>
      <c r="G1332" s="49">
        <v>43801</v>
      </c>
      <c r="H1332" s="47" t="s">
        <v>4247</v>
      </c>
      <c r="I1332" s="48">
        <v>44012</v>
      </c>
      <c r="J1332" s="47" t="s">
        <v>2871</v>
      </c>
    </row>
    <row r="1333" spans="1:10" x14ac:dyDescent="0.3">
      <c r="A1333" s="47" t="s">
        <v>11</v>
      </c>
      <c r="B1333" s="47" t="s">
        <v>12</v>
      </c>
      <c r="C1333" s="47" t="s">
        <v>3555</v>
      </c>
      <c r="D1333" s="47" t="s">
        <v>3556</v>
      </c>
      <c r="E1333" s="47" t="s">
        <v>88</v>
      </c>
      <c r="F1333" s="47" t="s">
        <v>380</v>
      </c>
      <c r="G1333" s="47"/>
      <c r="H1333" s="47" t="s">
        <v>3735</v>
      </c>
      <c r="I1333" s="48">
        <v>44012</v>
      </c>
      <c r="J1333" s="47" t="s">
        <v>2871</v>
      </c>
    </row>
    <row r="1334" spans="1:10" x14ac:dyDescent="0.3">
      <c r="A1334" s="47" t="s">
        <v>14</v>
      </c>
      <c r="B1334" s="47" t="s">
        <v>58</v>
      </c>
      <c r="C1334" s="47" t="s">
        <v>3865</v>
      </c>
      <c r="D1334" s="47" t="s">
        <v>3866</v>
      </c>
      <c r="E1334" s="47" t="s">
        <v>115</v>
      </c>
      <c r="F1334" s="47" t="s">
        <v>382</v>
      </c>
      <c r="G1334" s="49">
        <v>43804</v>
      </c>
      <c r="H1334" s="47" t="s">
        <v>3867</v>
      </c>
      <c r="I1334" s="48">
        <v>44012</v>
      </c>
      <c r="J1334" s="47" t="s">
        <v>2871</v>
      </c>
    </row>
    <row r="1335" spans="1:10" x14ac:dyDescent="0.3">
      <c r="A1335" s="47" t="s">
        <v>5</v>
      </c>
      <c r="B1335" s="47" t="s">
        <v>6</v>
      </c>
      <c r="C1335" s="47" t="s">
        <v>2908</v>
      </c>
      <c r="D1335" s="47" t="s">
        <v>2909</v>
      </c>
      <c r="E1335" s="47" t="s">
        <v>7</v>
      </c>
      <c r="F1335" s="47" t="s">
        <v>380</v>
      </c>
      <c r="G1335" s="47"/>
      <c r="H1335" s="47" t="s">
        <v>4181</v>
      </c>
      <c r="I1335" s="48">
        <v>44013</v>
      </c>
      <c r="J1335" s="47" t="s">
        <v>4036</v>
      </c>
    </row>
    <row r="1336" spans="1:10" x14ac:dyDescent="0.3">
      <c r="A1336" s="47" t="s">
        <v>5</v>
      </c>
      <c r="B1336" s="47" t="s">
        <v>6</v>
      </c>
      <c r="C1336" s="47" t="s">
        <v>885</v>
      </c>
      <c r="D1336" s="47" t="s">
        <v>886</v>
      </c>
      <c r="E1336" s="47" t="s">
        <v>7</v>
      </c>
      <c r="F1336" s="47" t="s">
        <v>380</v>
      </c>
      <c r="G1336" s="47"/>
      <c r="H1336" s="47" t="s">
        <v>4291</v>
      </c>
      <c r="I1336" s="48">
        <v>44013</v>
      </c>
      <c r="J1336" s="47" t="s">
        <v>4036</v>
      </c>
    </row>
    <row r="1337" spans="1:10" x14ac:dyDescent="0.3">
      <c r="A1337" s="47" t="s">
        <v>18</v>
      </c>
      <c r="B1337" s="47" t="s">
        <v>60</v>
      </c>
      <c r="C1337" s="47" t="s">
        <v>4300</v>
      </c>
      <c r="D1337" s="47" t="s">
        <v>4301</v>
      </c>
      <c r="E1337" s="47" t="s">
        <v>91</v>
      </c>
      <c r="F1337" s="47" t="s">
        <v>380</v>
      </c>
      <c r="G1337" s="47"/>
      <c r="H1337" s="47" t="s">
        <v>4302</v>
      </c>
      <c r="I1337" s="48">
        <v>44013</v>
      </c>
      <c r="J1337" s="47" t="s">
        <v>4036</v>
      </c>
    </row>
    <row r="1338" spans="1:10" x14ac:dyDescent="0.3">
      <c r="A1338" s="47" t="s">
        <v>14</v>
      </c>
      <c r="B1338" s="47" t="s">
        <v>58</v>
      </c>
      <c r="C1338" s="47" t="s">
        <v>4218</v>
      </c>
      <c r="D1338" s="47" t="s">
        <v>4219</v>
      </c>
      <c r="E1338" s="47" t="s">
        <v>92</v>
      </c>
      <c r="F1338" s="47" t="s">
        <v>380</v>
      </c>
      <c r="G1338" s="47"/>
      <c r="H1338" s="47" t="s">
        <v>4220</v>
      </c>
      <c r="I1338" s="48">
        <v>44013</v>
      </c>
      <c r="J1338" s="47" t="s">
        <v>4036</v>
      </c>
    </row>
    <row r="1339" spans="1:10" x14ac:dyDescent="0.3">
      <c r="A1339" s="47" t="s">
        <v>14</v>
      </c>
      <c r="B1339" s="47" t="s">
        <v>58</v>
      </c>
      <c r="C1339" s="47" t="s">
        <v>215</v>
      </c>
      <c r="D1339" s="47" t="s">
        <v>216</v>
      </c>
      <c r="E1339" s="47" t="s">
        <v>115</v>
      </c>
      <c r="F1339" s="47" t="s">
        <v>380</v>
      </c>
      <c r="G1339" s="47"/>
      <c r="H1339" s="47" t="s">
        <v>4335</v>
      </c>
      <c r="I1339" s="48">
        <v>44013</v>
      </c>
      <c r="J1339" s="47" t="s">
        <v>4036</v>
      </c>
    </row>
    <row r="1340" spans="1:10" x14ac:dyDescent="0.3">
      <c r="A1340" s="47" t="s">
        <v>14</v>
      </c>
      <c r="B1340" s="47" t="s">
        <v>58</v>
      </c>
      <c r="C1340" s="47" t="s">
        <v>4108</v>
      </c>
      <c r="D1340" s="47" t="s">
        <v>4109</v>
      </c>
      <c r="E1340" s="47" t="s">
        <v>92</v>
      </c>
      <c r="F1340" s="47" t="s">
        <v>380</v>
      </c>
      <c r="G1340" s="47"/>
      <c r="H1340" s="47" t="s">
        <v>4110</v>
      </c>
      <c r="I1340" s="48">
        <v>44013</v>
      </c>
      <c r="J1340" s="47" t="s">
        <v>4036</v>
      </c>
    </row>
    <row r="1341" spans="1:10" x14ac:dyDescent="0.3">
      <c r="A1341" s="47" t="s">
        <v>56</v>
      </c>
      <c r="B1341" s="47" t="s">
        <v>57</v>
      </c>
      <c r="C1341" s="47" t="s">
        <v>2172</v>
      </c>
      <c r="D1341" s="47" t="s">
        <v>2173</v>
      </c>
      <c r="E1341" s="47" t="s">
        <v>86</v>
      </c>
      <c r="F1341" s="47" t="s">
        <v>380</v>
      </c>
      <c r="G1341" s="47"/>
      <c r="H1341" s="47" t="s">
        <v>4236</v>
      </c>
      <c r="I1341" s="48">
        <v>44013</v>
      </c>
      <c r="J1341" s="47" t="s">
        <v>4036</v>
      </c>
    </row>
    <row r="1342" spans="1:10" x14ac:dyDescent="0.3">
      <c r="A1342" s="47" t="s">
        <v>56</v>
      </c>
      <c r="B1342" s="47" t="s">
        <v>57</v>
      </c>
      <c r="C1342" s="47" t="s">
        <v>2183</v>
      </c>
      <c r="D1342" s="47" t="s">
        <v>2173</v>
      </c>
      <c r="E1342" s="47" t="s">
        <v>35</v>
      </c>
      <c r="F1342" s="47" t="s">
        <v>380</v>
      </c>
      <c r="G1342" s="47"/>
      <c r="H1342" s="47" t="s">
        <v>4243</v>
      </c>
      <c r="I1342" s="48">
        <v>44013</v>
      </c>
      <c r="J1342" s="47" t="s">
        <v>4036</v>
      </c>
    </row>
    <row r="1343" spans="1:10" x14ac:dyDescent="0.3">
      <c r="A1343" s="47" t="s">
        <v>14</v>
      </c>
      <c r="B1343" s="47" t="s">
        <v>58</v>
      </c>
      <c r="C1343" s="47" t="s">
        <v>4066</v>
      </c>
      <c r="D1343" s="47" t="s">
        <v>4067</v>
      </c>
      <c r="E1343" s="47" t="s">
        <v>87</v>
      </c>
      <c r="F1343" s="47" t="s">
        <v>380</v>
      </c>
      <c r="G1343" s="47"/>
      <c r="H1343" s="47" t="s">
        <v>4068</v>
      </c>
      <c r="I1343" s="48">
        <v>44013</v>
      </c>
      <c r="J1343" s="47" t="s">
        <v>4036</v>
      </c>
    </row>
    <row r="1344" spans="1:10" x14ac:dyDescent="0.3">
      <c r="A1344" s="47" t="s">
        <v>56</v>
      </c>
      <c r="B1344" s="47" t="s">
        <v>57</v>
      </c>
      <c r="C1344" s="47" t="s">
        <v>4388</v>
      </c>
      <c r="D1344" s="47" t="s">
        <v>4389</v>
      </c>
      <c r="E1344" s="47" t="s">
        <v>63</v>
      </c>
      <c r="F1344" s="47" t="s">
        <v>380</v>
      </c>
      <c r="G1344" s="47"/>
      <c r="H1344" s="47" t="s">
        <v>4390</v>
      </c>
      <c r="I1344" s="48">
        <v>44013</v>
      </c>
      <c r="J1344" s="47" t="s">
        <v>4036</v>
      </c>
    </row>
    <row r="1345" spans="1:10" x14ac:dyDescent="0.3">
      <c r="A1345" s="47" t="s">
        <v>2</v>
      </c>
      <c r="B1345" s="47" t="s">
        <v>3</v>
      </c>
      <c r="C1345" s="47" t="s">
        <v>4158</v>
      </c>
      <c r="D1345" s="47" t="s">
        <v>4159</v>
      </c>
      <c r="E1345" s="47" t="s">
        <v>4</v>
      </c>
      <c r="F1345" s="47" t="s">
        <v>380</v>
      </c>
      <c r="G1345" s="47"/>
      <c r="H1345" s="47" t="s">
        <v>4160</v>
      </c>
      <c r="I1345" s="48">
        <v>44014</v>
      </c>
      <c r="J1345" s="47" t="s">
        <v>4036</v>
      </c>
    </row>
    <row r="1346" spans="1:10" x14ac:dyDescent="0.3">
      <c r="A1346" s="47" t="s">
        <v>15</v>
      </c>
      <c r="B1346" s="47" t="s">
        <v>59</v>
      </c>
      <c r="C1346" s="47" t="s">
        <v>4223</v>
      </c>
      <c r="D1346" s="47" t="s">
        <v>4224</v>
      </c>
      <c r="E1346" s="47" t="s">
        <v>16</v>
      </c>
      <c r="F1346" s="47" t="s">
        <v>380</v>
      </c>
      <c r="G1346" s="47"/>
      <c r="H1346" s="47" t="s">
        <v>4225</v>
      </c>
      <c r="I1346" s="48">
        <v>44014</v>
      </c>
      <c r="J1346" s="47" t="s">
        <v>4036</v>
      </c>
    </row>
    <row r="1347" spans="1:10" x14ac:dyDescent="0.3">
      <c r="A1347" s="47" t="s">
        <v>15</v>
      </c>
      <c r="B1347" s="47" t="s">
        <v>59</v>
      </c>
      <c r="C1347" s="47" t="s">
        <v>4039</v>
      </c>
      <c r="D1347" s="47" t="s">
        <v>4040</v>
      </c>
      <c r="E1347" s="47" t="s">
        <v>16</v>
      </c>
      <c r="F1347" s="47" t="s">
        <v>380</v>
      </c>
      <c r="G1347" s="47"/>
      <c r="H1347" s="47" t="s">
        <v>4041</v>
      </c>
      <c r="I1347" s="48">
        <v>44014</v>
      </c>
      <c r="J1347" s="47" t="s">
        <v>4036</v>
      </c>
    </row>
    <row r="1348" spans="1:10" x14ac:dyDescent="0.3">
      <c r="A1348" s="47" t="s">
        <v>15</v>
      </c>
      <c r="B1348" s="47" t="s">
        <v>59</v>
      </c>
      <c r="C1348" s="47" t="s">
        <v>4037</v>
      </c>
      <c r="D1348" s="47" t="s">
        <v>2487</v>
      </c>
      <c r="E1348" s="47" t="s">
        <v>16</v>
      </c>
      <c r="F1348" s="47" t="s">
        <v>380</v>
      </c>
      <c r="G1348" s="47"/>
      <c r="H1348" s="47" t="s">
        <v>4038</v>
      </c>
      <c r="I1348" s="48">
        <v>44014</v>
      </c>
      <c r="J1348" s="47" t="s">
        <v>4036</v>
      </c>
    </row>
    <row r="1349" spans="1:10" x14ac:dyDescent="0.3">
      <c r="A1349" s="47" t="s">
        <v>15</v>
      </c>
      <c r="B1349" s="47" t="s">
        <v>59</v>
      </c>
      <c r="C1349" s="47" t="s">
        <v>4212</v>
      </c>
      <c r="D1349" s="47" t="s">
        <v>4213</v>
      </c>
      <c r="E1349" s="47" t="s">
        <v>16</v>
      </c>
      <c r="F1349" s="47" t="s">
        <v>380</v>
      </c>
      <c r="G1349" s="47"/>
      <c r="H1349" s="47" t="s">
        <v>4214</v>
      </c>
      <c r="I1349" s="48">
        <v>44014</v>
      </c>
      <c r="J1349" s="47" t="s">
        <v>4036</v>
      </c>
    </row>
    <row r="1350" spans="1:10" x14ac:dyDescent="0.3">
      <c r="A1350" s="47" t="s">
        <v>2</v>
      </c>
      <c r="B1350" s="47" t="s">
        <v>3</v>
      </c>
      <c r="C1350" s="47" t="s">
        <v>4164</v>
      </c>
      <c r="D1350" s="47" t="s">
        <v>4165</v>
      </c>
      <c r="E1350" s="47" t="s">
        <v>4</v>
      </c>
      <c r="F1350" s="47" t="s">
        <v>380</v>
      </c>
      <c r="G1350" s="47"/>
      <c r="H1350" s="47" t="s">
        <v>4166</v>
      </c>
      <c r="I1350" s="48">
        <v>44014</v>
      </c>
      <c r="J1350" s="47" t="s">
        <v>4036</v>
      </c>
    </row>
    <row r="1351" spans="1:10" x14ac:dyDescent="0.3">
      <c r="A1351" s="47" t="s">
        <v>15</v>
      </c>
      <c r="B1351" s="47" t="s">
        <v>59</v>
      </c>
      <c r="C1351" s="47" t="s">
        <v>4141</v>
      </c>
      <c r="D1351" s="47" t="s">
        <v>1581</v>
      </c>
      <c r="E1351" s="47" t="s">
        <v>68</v>
      </c>
      <c r="F1351" s="47" t="s">
        <v>380</v>
      </c>
      <c r="G1351" s="47"/>
      <c r="H1351" s="47" t="s">
        <v>4142</v>
      </c>
      <c r="I1351" s="48">
        <v>44014</v>
      </c>
      <c r="J1351" s="47" t="s">
        <v>4036</v>
      </c>
    </row>
    <row r="1352" spans="1:10" x14ac:dyDescent="0.3">
      <c r="A1352" s="47" t="s">
        <v>14</v>
      </c>
      <c r="B1352" s="47" t="s">
        <v>58</v>
      </c>
      <c r="C1352" s="47" t="s">
        <v>4248</v>
      </c>
      <c r="D1352" s="47" t="s">
        <v>4249</v>
      </c>
      <c r="E1352" s="47" t="s">
        <v>87</v>
      </c>
      <c r="F1352" s="47" t="s">
        <v>380</v>
      </c>
      <c r="G1352" s="47"/>
      <c r="H1352" s="47" t="s">
        <v>4250</v>
      </c>
      <c r="I1352" s="48">
        <v>44014</v>
      </c>
      <c r="J1352" s="47" t="s">
        <v>4036</v>
      </c>
    </row>
    <row r="1353" spans="1:10" x14ac:dyDescent="0.3">
      <c r="A1353" s="47" t="s">
        <v>15</v>
      </c>
      <c r="B1353" s="47" t="s">
        <v>59</v>
      </c>
      <c r="C1353" s="47" t="s">
        <v>4185</v>
      </c>
      <c r="D1353" s="47" t="s">
        <v>4186</v>
      </c>
      <c r="E1353" s="47" t="s">
        <v>95</v>
      </c>
      <c r="F1353" s="47" t="s">
        <v>380</v>
      </c>
      <c r="G1353" s="47"/>
      <c r="H1353" s="47" t="s">
        <v>4187</v>
      </c>
      <c r="I1353" s="48">
        <v>44014</v>
      </c>
      <c r="J1353" s="47" t="s">
        <v>4036</v>
      </c>
    </row>
    <row r="1354" spans="1:10" x14ac:dyDescent="0.3">
      <c r="A1354" s="47" t="s">
        <v>15</v>
      </c>
      <c r="B1354" s="47" t="s">
        <v>59</v>
      </c>
      <c r="C1354" s="47" t="s">
        <v>4045</v>
      </c>
      <c r="D1354" s="47" t="s">
        <v>4046</v>
      </c>
      <c r="E1354" s="47" t="s">
        <v>16</v>
      </c>
      <c r="F1354" s="47" t="s">
        <v>380</v>
      </c>
      <c r="G1354" s="47"/>
      <c r="H1354" s="47" t="s">
        <v>4047</v>
      </c>
      <c r="I1354" s="48">
        <v>44014</v>
      </c>
      <c r="J1354" s="47" t="s">
        <v>4036</v>
      </c>
    </row>
    <row r="1355" spans="1:10" x14ac:dyDescent="0.3">
      <c r="A1355" s="47" t="s">
        <v>15</v>
      </c>
      <c r="B1355" s="47" t="s">
        <v>59</v>
      </c>
      <c r="C1355" s="47" t="s">
        <v>4265</v>
      </c>
      <c r="D1355" s="47" t="s">
        <v>4266</v>
      </c>
      <c r="E1355" s="47" t="s">
        <v>68</v>
      </c>
      <c r="F1355" s="47" t="s">
        <v>380</v>
      </c>
      <c r="G1355" s="47"/>
      <c r="H1355" s="47" t="s">
        <v>4267</v>
      </c>
      <c r="I1355" s="48">
        <v>44014</v>
      </c>
      <c r="J1355" s="47" t="s">
        <v>4036</v>
      </c>
    </row>
    <row r="1356" spans="1:10" x14ac:dyDescent="0.3">
      <c r="A1356" s="47" t="s">
        <v>2</v>
      </c>
      <c r="B1356" s="47" t="s">
        <v>3</v>
      </c>
      <c r="C1356" s="47" t="s">
        <v>4111</v>
      </c>
      <c r="D1356" s="47" t="s">
        <v>4112</v>
      </c>
      <c r="E1356" s="47" t="s">
        <v>365</v>
      </c>
      <c r="F1356" s="47" t="s">
        <v>380</v>
      </c>
      <c r="G1356" s="47"/>
      <c r="H1356" s="47" t="s">
        <v>4113</v>
      </c>
      <c r="I1356" s="48">
        <v>44015</v>
      </c>
      <c r="J1356" s="47" t="s">
        <v>4036</v>
      </c>
    </row>
    <row r="1357" spans="1:10" x14ac:dyDescent="0.3">
      <c r="A1357" s="47" t="s">
        <v>2</v>
      </c>
      <c r="B1357" s="47" t="s">
        <v>3</v>
      </c>
      <c r="C1357" s="47" t="s">
        <v>4132</v>
      </c>
      <c r="D1357" s="47" t="s">
        <v>4133</v>
      </c>
      <c r="E1357" s="47" t="s">
        <v>35</v>
      </c>
      <c r="F1357" s="47" t="s">
        <v>380</v>
      </c>
      <c r="G1357" s="47"/>
      <c r="H1357" s="47" t="s">
        <v>4134</v>
      </c>
      <c r="I1357" s="48">
        <v>44015</v>
      </c>
      <c r="J1357" s="47" t="s">
        <v>4036</v>
      </c>
    </row>
    <row r="1358" spans="1:10" x14ac:dyDescent="0.3">
      <c r="A1358" s="47" t="s">
        <v>2</v>
      </c>
      <c r="B1358" s="47" t="s">
        <v>3</v>
      </c>
      <c r="C1358" s="47" t="s">
        <v>2135</v>
      </c>
      <c r="D1358" s="47" t="s">
        <v>2136</v>
      </c>
      <c r="E1358" s="47" t="s">
        <v>365</v>
      </c>
      <c r="F1358" s="47" t="s">
        <v>380</v>
      </c>
      <c r="G1358" s="47"/>
      <c r="H1358" s="47" t="s">
        <v>4117</v>
      </c>
      <c r="I1358" s="48">
        <v>44015</v>
      </c>
      <c r="J1358" s="47" t="s">
        <v>4036</v>
      </c>
    </row>
    <row r="1359" spans="1:10" x14ac:dyDescent="0.3">
      <c r="A1359" s="47" t="s">
        <v>11</v>
      </c>
      <c r="B1359" s="47" t="s">
        <v>12</v>
      </c>
      <c r="C1359" s="47" t="s">
        <v>4081</v>
      </c>
      <c r="D1359" s="47" t="s">
        <v>4082</v>
      </c>
      <c r="E1359" s="47" t="s">
        <v>22</v>
      </c>
      <c r="F1359" s="47" t="s">
        <v>380</v>
      </c>
      <c r="G1359" s="47"/>
      <c r="H1359" s="47" t="s">
        <v>4083</v>
      </c>
      <c r="I1359" s="48">
        <v>44018</v>
      </c>
      <c r="J1359" s="47" t="s">
        <v>4036</v>
      </c>
    </row>
    <row r="1360" spans="1:10" x14ac:dyDescent="0.3">
      <c r="A1360" s="47" t="s">
        <v>11</v>
      </c>
      <c r="B1360" s="47" t="s">
        <v>12</v>
      </c>
      <c r="C1360" s="47" t="s">
        <v>4078</v>
      </c>
      <c r="D1360" s="47" t="s">
        <v>4079</v>
      </c>
      <c r="E1360" s="47" t="s">
        <v>22</v>
      </c>
      <c r="F1360" s="47" t="s">
        <v>380</v>
      </c>
      <c r="G1360" s="47"/>
      <c r="H1360" s="47" t="s">
        <v>4080</v>
      </c>
      <c r="I1360" s="48">
        <v>44020</v>
      </c>
      <c r="J1360" s="47" t="s">
        <v>4036</v>
      </c>
    </row>
    <row r="1361" spans="1:10" x14ac:dyDescent="0.3">
      <c r="A1361" s="47" t="s">
        <v>11</v>
      </c>
      <c r="B1361" s="47" t="s">
        <v>12</v>
      </c>
      <c r="C1361" s="47" t="s">
        <v>4075</v>
      </c>
      <c r="D1361" s="47" t="s">
        <v>4076</v>
      </c>
      <c r="E1361" s="47" t="s">
        <v>88</v>
      </c>
      <c r="F1361" s="47" t="s">
        <v>380</v>
      </c>
      <c r="G1361" s="47"/>
      <c r="H1361" s="47" t="s">
        <v>4077</v>
      </c>
      <c r="I1361" s="48">
        <v>44020</v>
      </c>
      <c r="J1361" s="47" t="s">
        <v>4036</v>
      </c>
    </row>
    <row r="1362" spans="1:10" x14ac:dyDescent="0.3">
      <c r="A1362" s="47" t="s">
        <v>8</v>
      </c>
      <c r="B1362" s="47" t="s">
        <v>9</v>
      </c>
      <c r="C1362" s="47" t="s">
        <v>4152</v>
      </c>
      <c r="D1362" s="47" t="s">
        <v>4153</v>
      </c>
      <c r="E1362" s="47" t="s">
        <v>20</v>
      </c>
      <c r="F1362" s="47" t="s">
        <v>380</v>
      </c>
      <c r="G1362" s="47"/>
      <c r="H1362" s="47" t="s">
        <v>4154</v>
      </c>
      <c r="I1362" s="48">
        <v>44020</v>
      </c>
      <c r="J1362" s="47" t="s">
        <v>4036</v>
      </c>
    </row>
    <row r="1363" spans="1:10" x14ac:dyDescent="0.3">
      <c r="A1363" s="47" t="s">
        <v>11</v>
      </c>
      <c r="B1363" s="47" t="s">
        <v>12</v>
      </c>
      <c r="C1363" s="47" t="s">
        <v>3549</v>
      </c>
      <c r="D1363" s="47" t="s">
        <v>3550</v>
      </c>
      <c r="E1363" s="47" t="s">
        <v>88</v>
      </c>
      <c r="F1363" s="47" t="s">
        <v>380</v>
      </c>
      <c r="G1363" s="47"/>
      <c r="H1363" s="47" t="s">
        <v>4287</v>
      </c>
      <c r="I1363" s="48">
        <v>44020</v>
      </c>
      <c r="J1363" s="47" t="s">
        <v>4036</v>
      </c>
    </row>
    <row r="1364" spans="1:10" x14ac:dyDescent="0.3">
      <c r="A1364" s="47" t="s">
        <v>14</v>
      </c>
      <c r="B1364" s="47" t="s">
        <v>58</v>
      </c>
      <c r="C1364" s="47" t="s">
        <v>4063</v>
      </c>
      <c r="D1364" s="47" t="s">
        <v>4064</v>
      </c>
      <c r="E1364" s="47" t="s">
        <v>87</v>
      </c>
      <c r="F1364" s="47" t="s">
        <v>380</v>
      </c>
      <c r="G1364" s="47"/>
      <c r="H1364" s="47" t="s">
        <v>4065</v>
      </c>
      <c r="I1364" s="48">
        <v>44020</v>
      </c>
      <c r="J1364" s="47" t="s">
        <v>4036</v>
      </c>
    </row>
    <row r="1365" spans="1:10" x14ac:dyDescent="0.3">
      <c r="A1365" s="47" t="s">
        <v>14</v>
      </c>
      <c r="B1365" s="47" t="s">
        <v>58</v>
      </c>
      <c r="C1365" s="47" t="s">
        <v>4280</v>
      </c>
      <c r="D1365" s="47" t="s">
        <v>4281</v>
      </c>
      <c r="E1365" s="47" t="s">
        <v>92</v>
      </c>
      <c r="F1365" s="47" t="s">
        <v>380</v>
      </c>
      <c r="G1365" s="47"/>
      <c r="H1365" s="47" t="s">
        <v>4282</v>
      </c>
      <c r="I1365" s="48">
        <v>44020</v>
      </c>
      <c r="J1365" s="47" t="s">
        <v>4036</v>
      </c>
    </row>
    <row r="1366" spans="1:10" x14ac:dyDescent="0.3">
      <c r="A1366" s="47" t="s">
        <v>5</v>
      </c>
      <c r="B1366" s="47" t="s">
        <v>6</v>
      </c>
      <c r="C1366" s="47" t="s">
        <v>4410</v>
      </c>
      <c r="D1366" s="47" t="s">
        <v>4411</v>
      </c>
      <c r="E1366" s="47" t="s">
        <v>25</v>
      </c>
      <c r="F1366" s="47" t="s">
        <v>382</v>
      </c>
      <c r="G1366" s="49">
        <v>43769</v>
      </c>
      <c r="H1366" s="47" t="s">
        <v>4412</v>
      </c>
      <c r="I1366" s="48">
        <v>44020</v>
      </c>
      <c r="J1366" s="47" t="s">
        <v>4036</v>
      </c>
    </row>
    <row r="1367" spans="1:10" x14ac:dyDescent="0.3">
      <c r="A1367" s="47" t="s">
        <v>8</v>
      </c>
      <c r="B1367" s="47" t="s">
        <v>9</v>
      </c>
      <c r="C1367" s="47" t="s">
        <v>4054</v>
      </c>
      <c r="D1367" s="47" t="s">
        <v>4055</v>
      </c>
      <c r="E1367" s="47" t="s">
        <v>10</v>
      </c>
      <c r="F1367" s="47" t="s">
        <v>380</v>
      </c>
      <c r="G1367" s="47"/>
      <c r="H1367" s="47" t="s">
        <v>4056</v>
      </c>
      <c r="I1367" s="48">
        <v>44020</v>
      </c>
      <c r="J1367" s="47" t="s">
        <v>4036</v>
      </c>
    </row>
    <row r="1368" spans="1:10" x14ac:dyDescent="0.3">
      <c r="A1368" s="47" t="s">
        <v>5</v>
      </c>
      <c r="B1368" s="47" t="s">
        <v>6</v>
      </c>
      <c r="C1368" s="47" t="s">
        <v>4254</v>
      </c>
      <c r="D1368" s="47" t="s">
        <v>4255</v>
      </c>
      <c r="E1368" s="47" t="s">
        <v>25</v>
      </c>
      <c r="F1368" s="47" t="s">
        <v>380</v>
      </c>
      <c r="G1368" s="47"/>
      <c r="H1368" s="47" t="s">
        <v>4256</v>
      </c>
      <c r="I1368" s="48">
        <v>44020</v>
      </c>
      <c r="J1368" s="47" t="s">
        <v>4036</v>
      </c>
    </row>
    <row r="1369" spans="1:10" x14ac:dyDescent="0.3">
      <c r="A1369" s="47" t="s">
        <v>14</v>
      </c>
      <c r="B1369" s="47" t="s">
        <v>58</v>
      </c>
      <c r="C1369" s="47" t="s">
        <v>4234</v>
      </c>
      <c r="D1369" s="47" t="s">
        <v>1595</v>
      </c>
      <c r="E1369" s="47" t="s">
        <v>389</v>
      </c>
      <c r="F1369" s="47" t="s">
        <v>380</v>
      </c>
      <c r="G1369" s="47"/>
      <c r="H1369" s="47" t="s">
        <v>4235</v>
      </c>
      <c r="I1369" s="48">
        <v>44021</v>
      </c>
      <c r="J1369" s="47" t="s">
        <v>4036</v>
      </c>
    </row>
    <row r="1370" spans="1:10" x14ac:dyDescent="0.3">
      <c r="A1370" s="47" t="s">
        <v>14</v>
      </c>
      <c r="B1370" s="47" t="s">
        <v>58</v>
      </c>
      <c r="C1370" s="47" t="s">
        <v>4419</v>
      </c>
      <c r="D1370" s="47" t="s">
        <v>4420</v>
      </c>
      <c r="E1370" s="47" t="s">
        <v>2869</v>
      </c>
      <c r="F1370" s="47" t="s">
        <v>382</v>
      </c>
      <c r="G1370" s="47"/>
      <c r="H1370" s="47" t="s">
        <v>4421</v>
      </c>
      <c r="I1370" s="48">
        <v>44021</v>
      </c>
      <c r="J1370" s="47" t="s">
        <v>4036</v>
      </c>
    </row>
    <row r="1371" spans="1:10" x14ac:dyDescent="0.3">
      <c r="A1371" s="47" t="s">
        <v>18</v>
      </c>
      <c r="B1371" s="47" t="s">
        <v>60</v>
      </c>
      <c r="C1371" s="47" t="s">
        <v>2023</v>
      </c>
      <c r="D1371" s="47" t="s">
        <v>2024</v>
      </c>
      <c r="E1371" s="47" t="s">
        <v>19</v>
      </c>
      <c r="F1371" s="47" t="s">
        <v>380</v>
      </c>
      <c r="G1371" s="47"/>
      <c r="H1371" s="47" t="s">
        <v>4311</v>
      </c>
      <c r="I1371" s="48">
        <v>44021</v>
      </c>
      <c r="J1371" s="47" t="s">
        <v>4036</v>
      </c>
    </row>
    <row r="1372" spans="1:10" x14ac:dyDescent="0.3">
      <c r="A1372" s="47" t="s">
        <v>2</v>
      </c>
      <c r="B1372" s="47" t="s">
        <v>3</v>
      </c>
      <c r="C1372" s="47" t="s">
        <v>4138</v>
      </c>
      <c r="D1372" s="47" t="s">
        <v>4139</v>
      </c>
      <c r="E1372" s="47" t="s">
        <v>35</v>
      </c>
      <c r="F1372" s="47" t="s">
        <v>380</v>
      </c>
      <c r="G1372" s="47"/>
      <c r="H1372" s="47" t="s">
        <v>4140</v>
      </c>
      <c r="I1372" s="48">
        <v>44021</v>
      </c>
      <c r="J1372" s="47" t="s">
        <v>4036</v>
      </c>
    </row>
    <row r="1373" spans="1:10" x14ac:dyDescent="0.3">
      <c r="A1373" s="47" t="s">
        <v>2</v>
      </c>
      <c r="B1373" s="47" t="s">
        <v>3</v>
      </c>
      <c r="C1373" s="47" t="s">
        <v>4114</v>
      </c>
      <c r="D1373" s="47" t="s">
        <v>4115</v>
      </c>
      <c r="E1373" s="47" t="s">
        <v>365</v>
      </c>
      <c r="F1373" s="47" t="s">
        <v>380</v>
      </c>
      <c r="G1373" s="47"/>
      <c r="H1373" s="47" t="s">
        <v>4116</v>
      </c>
      <c r="I1373" s="48">
        <v>44021</v>
      </c>
      <c r="J1373" s="47" t="s">
        <v>4036</v>
      </c>
    </row>
    <row r="1374" spans="1:10" x14ac:dyDescent="0.3">
      <c r="A1374" s="47" t="s">
        <v>14</v>
      </c>
      <c r="B1374" s="47" t="s">
        <v>58</v>
      </c>
      <c r="C1374" s="47" t="s">
        <v>4105</v>
      </c>
      <c r="D1374" s="47" t="s">
        <v>4106</v>
      </c>
      <c r="E1374" s="47" t="s">
        <v>92</v>
      </c>
      <c r="F1374" s="47" t="s">
        <v>380</v>
      </c>
      <c r="G1374" s="47"/>
      <c r="H1374" s="47" t="s">
        <v>4107</v>
      </c>
      <c r="I1374" s="48">
        <v>44022</v>
      </c>
      <c r="J1374" s="47" t="s">
        <v>4036</v>
      </c>
    </row>
    <row r="1375" spans="1:10" x14ac:dyDescent="0.3">
      <c r="A1375" s="47" t="s">
        <v>2</v>
      </c>
      <c r="B1375" s="47" t="s">
        <v>3</v>
      </c>
      <c r="C1375" s="47" t="s">
        <v>4362</v>
      </c>
      <c r="D1375" s="47" t="s">
        <v>4363</v>
      </c>
      <c r="E1375" s="47" t="s">
        <v>4</v>
      </c>
      <c r="F1375" s="47" t="s">
        <v>382</v>
      </c>
      <c r="G1375" s="49">
        <v>42714</v>
      </c>
      <c r="H1375" s="47" t="s">
        <v>4364</v>
      </c>
      <c r="I1375" s="48">
        <v>44022</v>
      </c>
      <c r="J1375" s="47" t="s">
        <v>4036</v>
      </c>
    </row>
    <row r="1376" spans="1:10" x14ac:dyDescent="0.3">
      <c r="A1376" s="47" t="s">
        <v>56</v>
      </c>
      <c r="B1376" s="47" t="s">
        <v>57</v>
      </c>
      <c r="C1376" s="47" t="s">
        <v>4382</v>
      </c>
      <c r="D1376" s="47" t="s">
        <v>4383</v>
      </c>
      <c r="E1376" s="47" t="s">
        <v>63</v>
      </c>
      <c r="F1376" s="47" t="s">
        <v>380</v>
      </c>
      <c r="G1376" s="47"/>
      <c r="H1376" s="47" t="s">
        <v>4384</v>
      </c>
      <c r="I1376" s="48">
        <v>44022</v>
      </c>
      <c r="J1376" s="47" t="s">
        <v>4036</v>
      </c>
    </row>
    <row r="1377" spans="1:10" x14ac:dyDescent="0.3">
      <c r="A1377" s="47" t="s">
        <v>56</v>
      </c>
      <c r="B1377" s="47" t="s">
        <v>57</v>
      </c>
      <c r="C1377" s="47" t="s">
        <v>2974</v>
      </c>
      <c r="D1377" s="47" t="s">
        <v>2975</v>
      </c>
      <c r="E1377" s="47" t="s">
        <v>63</v>
      </c>
      <c r="F1377" s="47" t="s">
        <v>380</v>
      </c>
      <c r="G1377" s="47"/>
      <c r="H1377" s="47" t="s">
        <v>4378</v>
      </c>
      <c r="I1377" s="48">
        <v>44022</v>
      </c>
      <c r="J1377" s="47" t="s">
        <v>4036</v>
      </c>
    </row>
    <row r="1378" spans="1:10" x14ac:dyDescent="0.3">
      <c r="A1378" s="47" t="s">
        <v>56</v>
      </c>
      <c r="B1378" s="47" t="s">
        <v>57</v>
      </c>
      <c r="C1378" s="47" t="s">
        <v>1541</v>
      </c>
      <c r="D1378" s="47" t="s">
        <v>1542</v>
      </c>
      <c r="E1378" s="47" t="s">
        <v>63</v>
      </c>
      <c r="F1378" s="47" t="s">
        <v>380</v>
      </c>
      <c r="G1378" s="47"/>
      <c r="H1378" s="47" t="s">
        <v>4397</v>
      </c>
      <c r="I1378" s="48">
        <v>44022</v>
      </c>
      <c r="J1378" s="47" t="s">
        <v>4036</v>
      </c>
    </row>
    <row r="1379" spans="1:10" x14ac:dyDescent="0.3">
      <c r="A1379" s="47" t="s">
        <v>2</v>
      </c>
      <c r="B1379" s="47" t="s">
        <v>3</v>
      </c>
      <c r="C1379" s="47" t="s">
        <v>4365</v>
      </c>
      <c r="D1379" s="47" t="s">
        <v>4366</v>
      </c>
      <c r="E1379" s="47" t="s">
        <v>365</v>
      </c>
      <c r="F1379" s="47" t="s">
        <v>382</v>
      </c>
      <c r="G1379" s="47"/>
      <c r="H1379" s="47" t="s">
        <v>4367</v>
      </c>
      <c r="I1379" s="48">
        <v>44022</v>
      </c>
      <c r="J1379" s="47" t="s">
        <v>4036</v>
      </c>
    </row>
    <row r="1380" spans="1:10" x14ac:dyDescent="0.3">
      <c r="A1380" s="47" t="s">
        <v>2</v>
      </c>
      <c r="B1380" s="47" t="s">
        <v>3</v>
      </c>
      <c r="C1380" s="47" t="s">
        <v>4355</v>
      </c>
      <c r="D1380" s="47" t="s">
        <v>4356</v>
      </c>
      <c r="E1380" s="47" t="s">
        <v>134</v>
      </c>
      <c r="F1380" s="47" t="s">
        <v>382</v>
      </c>
      <c r="G1380" s="47"/>
      <c r="H1380" s="47" t="s">
        <v>4357</v>
      </c>
      <c r="I1380" s="48">
        <v>44022</v>
      </c>
      <c r="J1380" s="47" t="s">
        <v>4036</v>
      </c>
    </row>
    <row r="1381" spans="1:10" x14ac:dyDescent="0.3">
      <c r="A1381" s="47" t="s">
        <v>56</v>
      </c>
      <c r="B1381" s="47" t="s">
        <v>57</v>
      </c>
      <c r="C1381" s="47" t="s">
        <v>4399</v>
      </c>
      <c r="D1381" s="47" t="s">
        <v>4400</v>
      </c>
      <c r="E1381" s="47" t="s">
        <v>63</v>
      </c>
      <c r="F1381" s="47" t="s">
        <v>380</v>
      </c>
      <c r="G1381" s="47"/>
      <c r="H1381" s="47" t="s">
        <v>4401</v>
      </c>
      <c r="I1381" s="48">
        <v>44022</v>
      </c>
      <c r="J1381" s="47" t="s">
        <v>4036</v>
      </c>
    </row>
    <row r="1382" spans="1:10" x14ac:dyDescent="0.3">
      <c r="A1382" s="47" t="s">
        <v>56</v>
      </c>
      <c r="B1382" s="47" t="s">
        <v>57</v>
      </c>
      <c r="C1382" s="47" t="s">
        <v>4385</v>
      </c>
      <c r="D1382" s="47" t="s">
        <v>4386</v>
      </c>
      <c r="E1382" s="47" t="s">
        <v>63</v>
      </c>
      <c r="F1382" s="47" t="s">
        <v>380</v>
      </c>
      <c r="G1382" s="47"/>
      <c r="H1382" s="47" t="s">
        <v>4387</v>
      </c>
      <c r="I1382" s="48">
        <v>44022</v>
      </c>
      <c r="J1382" s="47" t="s">
        <v>4036</v>
      </c>
    </row>
    <row r="1383" spans="1:10" x14ac:dyDescent="0.3">
      <c r="A1383" s="47" t="s">
        <v>56</v>
      </c>
      <c r="B1383" s="47" t="s">
        <v>57</v>
      </c>
      <c r="C1383" s="47" t="s">
        <v>3507</v>
      </c>
      <c r="D1383" s="47" t="s">
        <v>3508</v>
      </c>
      <c r="E1383" s="47" t="s">
        <v>63</v>
      </c>
      <c r="F1383" s="47" t="s">
        <v>380</v>
      </c>
      <c r="G1383" s="47"/>
      <c r="H1383" s="47" t="s">
        <v>4374</v>
      </c>
      <c r="I1383" s="48">
        <v>44022</v>
      </c>
      <c r="J1383" s="47" t="s">
        <v>4036</v>
      </c>
    </row>
    <row r="1384" spans="1:10" x14ac:dyDescent="0.3">
      <c r="A1384" s="47" t="s">
        <v>56</v>
      </c>
      <c r="B1384" s="47" t="s">
        <v>57</v>
      </c>
      <c r="C1384" s="47" t="s">
        <v>4405</v>
      </c>
      <c r="D1384" s="47" t="s">
        <v>4406</v>
      </c>
      <c r="E1384" s="47" t="s">
        <v>63</v>
      </c>
      <c r="F1384" s="47" t="s">
        <v>380</v>
      </c>
      <c r="G1384" s="47"/>
      <c r="H1384" s="47" t="s">
        <v>4407</v>
      </c>
      <c r="I1384" s="48">
        <v>44022</v>
      </c>
      <c r="J1384" s="47" t="s">
        <v>4036</v>
      </c>
    </row>
    <row r="1385" spans="1:10" x14ac:dyDescent="0.3">
      <c r="A1385" s="47" t="s">
        <v>56</v>
      </c>
      <c r="B1385" s="47" t="s">
        <v>57</v>
      </c>
      <c r="C1385" s="47" t="s">
        <v>4379</v>
      </c>
      <c r="D1385" s="47" t="s">
        <v>4380</v>
      </c>
      <c r="E1385" s="47" t="s">
        <v>63</v>
      </c>
      <c r="F1385" s="47" t="s">
        <v>380</v>
      </c>
      <c r="G1385" s="47"/>
      <c r="H1385" s="47" t="s">
        <v>4381</v>
      </c>
      <c r="I1385" s="48">
        <v>44022</v>
      </c>
      <c r="J1385" s="47" t="s">
        <v>4036</v>
      </c>
    </row>
    <row r="1386" spans="1:10" x14ac:dyDescent="0.3">
      <c r="A1386" s="47" t="s">
        <v>56</v>
      </c>
      <c r="B1386" s="47" t="s">
        <v>57</v>
      </c>
      <c r="C1386" s="47" t="s">
        <v>4371</v>
      </c>
      <c r="D1386" s="47" t="s">
        <v>4372</v>
      </c>
      <c r="E1386" s="47" t="s">
        <v>63</v>
      </c>
      <c r="F1386" s="47" t="s">
        <v>380</v>
      </c>
      <c r="G1386" s="47"/>
      <c r="H1386" s="47" t="s">
        <v>4373</v>
      </c>
      <c r="I1386" s="48">
        <v>44022</v>
      </c>
      <c r="J1386" s="47" t="s">
        <v>4036</v>
      </c>
    </row>
    <row r="1387" spans="1:10" x14ac:dyDescent="0.3">
      <c r="A1387" s="47" t="s">
        <v>18</v>
      </c>
      <c r="B1387" s="47" t="s">
        <v>60</v>
      </c>
      <c r="C1387" s="47" t="s">
        <v>4093</v>
      </c>
      <c r="D1387" s="47" t="s">
        <v>4094</v>
      </c>
      <c r="E1387" s="47" t="s">
        <v>29</v>
      </c>
      <c r="F1387" s="47" t="s">
        <v>380</v>
      </c>
      <c r="G1387" s="47"/>
      <c r="H1387" s="47" t="s">
        <v>4095</v>
      </c>
      <c r="I1387" s="48">
        <v>44025</v>
      </c>
      <c r="J1387" s="47" t="s">
        <v>4036</v>
      </c>
    </row>
    <row r="1388" spans="1:10" x14ac:dyDescent="0.3">
      <c r="A1388" s="47" t="s">
        <v>18</v>
      </c>
      <c r="B1388" s="47" t="s">
        <v>60</v>
      </c>
      <c r="C1388" s="47" t="s">
        <v>4312</v>
      </c>
      <c r="D1388" s="47" t="s">
        <v>4313</v>
      </c>
      <c r="E1388" s="47" t="s">
        <v>29</v>
      </c>
      <c r="F1388" s="47" t="s">
        <v>380</v>
      </c>
      <c r="G1388" s="47"/>
      <c r="H1388" s="47" t="s">
        <v>4314</v>
      </c>
      <c r="I1388" s="48">
        <v>44025</v>
      </c>
      <c r="J1388" s="47" t="s">
        <v>4036</v>
      </c>
    </row>
    <row r="1389" spans="1:10" x14ac:dyDescent="0.3">
      <c r="A1389" s="47" t="s">
        <v>56</v>
      </c>
      <c r="B1389" s="47" t="s">
        <v>57</v>
      </c>
      <c r="C1389" s="47" t="s">
        <v>4391</v>
      </c>
      <c r="D1389" s="47" t="s">
        <v>4392</v>
      </c>
      <c r="E1389" s="47" t="s">
        <v>63</v>
      </c>
      <c r="F1389" s="47" t="s">
        <v>380</v>
      </c>
      <c r="G1389" s="47"/>
      <c r="H1389" s="47" t="s">
        <v>4393</v>
      </c>
      <c r="I1389" s="48">
        <v>44025</v>
      </c>
      <c r="J1389" s="47" t="s">
        <v>4036</v>
      </c>
    </row>
    <row r="1390" spans="1:10" x14ac:dyDescent="0.3">
      <c r="A1390" s="47" t="s">
        <v>5</v>
      </c>
      <c r="B1390" s="47" t="s">
        <v>6</v>
      </c>
      <c r="C1390" s="47" t="s">
        <v>4182</v>
      </c>
      <c r="D1390" s="47" t="s">
        <v>4183</v>
      </c>
      <c r="E1390" s="47" t="s">
        <v>7</v>
      </c>
      <c r="F1390" s="47" t="s">
        <v>380</v>
      </c>
      <c r="G1390" s="47"/>
      <c r="H1390" s="47" t="s">
        <v>4184</v>
      </c>
      <c r="I1390" s="48">
        <v>44025</v>
      </c>
      <c r="J1390" s="47" t="s">
        <v>4036</v>
      </c>
    </row>
    <row r="1391" spans="1:10" x14ac:dyDescent="0.3">
      <c r="A1391" s="47" t="s">
        <v>2</v>
      </c>
      <c r="B1391" s="47" t="s">
        <v>3</v>
      </c>
      <c r="C1391" s="47" t="s">
        <v>4135</v>
      </c>
      <c r="D1391" s="47" t="s">
        <v>4136</v>
      </c>
      <c r="E1391" s="47" t="s">
        <v>35</v>
      </c>
      <c r="F1391" s="47" t="s">
        <v>380</v>
      </c>
      <c r="G1391" s="47"/>
      <c r="H1391" s="47" t="s">
        <v>4137</v>
      </c>
      <c r="I1391" s="48">
        <v>44026</v>
      </c>
      <c r="J1391" s="47" t="s">
        <v>4036</v>
      </c>
    </row>
    <row r="1392" spans="1:10" x14ac:dyDescent="0.3">
      <c r="A1392" s="47" t="s">
        <v>18</v>
      </c>
      <c r="B1392" s="47" t="s">
        <v>60</v>
      </c>
      <c r="C1392" s="47" t="s">
        <v>4209</v>
      </c>
      <c r="D1392" s="47" t="s">
        <v>4210</v>
      </c>
      <c r="E1392" s="47" t="s">
        <v>91</v>
      </c>
      <c r="F1392" s="47" t="s">
        <v>380</v>
      </c>
      <c r="G1392" s="47"/>
      <c r="H1392" s="47" t="s">
        <v>4211</v>
      </c>
      <c r="I1392" s="48">
        <v>44026</v>
      </c>
      <c r="J1392" s="47" t="s">
        <v>4036</v>
      </c>
    </row>
    <row r="1393" spans="1:10" x14ac:dyDescent="0.3">
      <c r="A1393" s="47" t="s">
        <v>18</v>
      </c>
      <c r="B1393" s="47" t="s">
        <v>60</v>
      </c>
      <c r="C1393" s="47" t="s">
        <v>4353</v>
      </c>
      <c r="D1393" s="47" t="s">
        <v>4354</v>
      </c>
      <c r="E1393" s="47" t="s">
        <v>91</v>
      </c>
      <c r="F1393" s="47" t="s">
        <v>380</v>
      </c>
      <c r="G1393" s="47"/>
      <c r="H1393" s="47" t="s">
        <v>4211</v>
      </c>
      <c r="I1393" s="48">
        <v>44026</v>
      </c>
      <c r="J1393" s="47" t="s">
        <v>4036</v>
      </c>
    </row>
    <row r="1394" spans="1:10" x14ac:dyDescent="0.3">
      <c r="A1394" s="47" t="s">
        <v>2</v>
      </c>
      <c r="B1394" s="47" t="s">
        <v>3</v>
      </c>
      <c r="C1394" s="47" t="s">
        <v>4161</v>
      </c>
      <c r="D1394" s="47" t="s">
        <v>4162</v>
      </c>
      <c r="E1394" s="47" t="s">
        <v>4</v>
      </c>
      <c r="F1394" s="47" t="s">
        <v>380</v>
      </c>
      <c r="G1394" s="47"/>
      <c r="H1394" s="47" t="s">
        <v>4163</v>
      </c>
      <c r="I1394" s="48">
        <v>44026</v>
      </c>
      <c r="J1394" s="47" t="s">
        <v>4036</v>
      </c>
    </row>
    <row r="1395" spans="1:10" x14ac:dyDescent="0.3">
      <c r="A1395" s="47" t="s">
        <v>2</v>
      </c>
      <c r="B1395" s="47" t="s">
        <v>3</v>
      </c>
      <c r="C1395" s="47" t="s">
        <v>4167</v>
      </c>
      <c r="D1395" s="47" t="s">
        <v>4168</v>
      </c>
      <c r="E1395" s="47" t="s">
        <v>4</v>
      </c>
      <c r="F1395" s="47" t="s">
        <v>380</v>
      </c>
      <c r="G1395" s="47"/>
      <c r="H1395" s="47" t="s">
        <v>4169</v>
      </c>
      <c r="I1395" s="48">
        <v>44026</v>
      </c>
      <c r="J1395" s="47" t="s">
        <v>4036</v>
      </c>
    </row>
    <row r="1396" spans="1:10" x14ac:dyDescent="0.3">
      <c r="A1396" s="47" t="s">
        <v>5</v>
      </c>
      <c r="B1396" s="47" t="s">
        <v>6</v>
      </c>
      <c r="C1396" s="47" t="s">
        <v>4087</v>
      </c>
      <c r="D1396" s="47" t="s">
        <v>4088</v>
      </c>
      <c r="E1396" s="47" t="s">
        <v>132</v>
      </c>
      <c r="F1396" s="47" t="s">
        <v>380</v>
      </c>
      <c r="G1396" s="47"/>
      <c r="H1396" s="47" t="s">
        <v>4089</v>
      </c>
      <c r="I1396" s="48">
        <v>44028</v>
      </c>
      <c r="J1396" s="47" t="s">
        <v>4036</v>
      </c>
    </row>
    <row r="1397" spans="1:10" x14ac:dyDescent="0.3">
      <c r="A1397" s="47" t="s">
        <v>18</v>
      </c>
      <c r="B1397" s="47" t="s">
        <v>60</v>
      </c>
      <c r="C1397" s="47" t="s">
        <v>4275</v>
      </c>
      <c r="D1397" s="47" t="s">
        <v>3282</v>
      </c>
      <c r="E1397" s="47" t="s">
        <v>36</v>
      </c>
      <c r="F1397" s="47" t="s">
        <v>380</v>
      </c>
      <c r="G1397" s="47"/>
      <c r="H1397" s="47" t="s">
        <v>4276</v>
      </c>
      <c r="I1397" s="48">
        <v>44028</v>
      </c>
      <c r="J1397" s="47" t="s">
        <v>4036</v>
      </c>
    </row>
    <row r="1398" spans="1:10" x14ac:dyDescent="0.3">
      <c r="A1398" s="47" t="s">
        <v>11</v>
      </c>
      <c r="B1398" s="47" t="s">
        <v>12</v>
      </c>
      <c r="C1398" s="47" t="s">
        <v>4342</v>
      </c>
      <c r="D1398" s="47" t="s">
        <v>4343</v>
      </c>
      <c r="E1398" s="47" t="s">
        <v>89</v>
      </c>
      <c r="F1398" s="47" t="s">
        <v>380</v>
      </c>
      <c r="G1398" s="47"/>
      <c r="H1398" s="47" t="s">
        <v>4344</v>
      </c>
      <c r="I1398" s="48">
        <v>44029</v>
      </c>
      <c r="J1398" s="47" t="s">
        <v>4036</v>
      </c>
    </row>
    <row r="1399" spans="1:10" x14ac:dyDescent="0.3">
      <c r="A1399" s="47" t="s">
        <v>11</v>
      </c>
      <c r="B1399" s="47" t="s">
        <v>12</v>
      </c>
      <c r="C1399" s="47" t="s">
        <v>1348</v>
      </c>
      <c r="D1399" s="47" t="s">
        <v>1349</v>
      </c>
      <c r="E1399" s="47" t="s">
        <v>24</v>
      </c>
      <c r="F1399" s="47" t="s">
        <v>380</v>
      </c>
      <c r="G1399" s="47"/>
      <c r="H1399" s="47" t="s">
        <v>4352</v>
      </c>
      <c r="I1399" s="48">
        <v>44029</v>
      </c>
      <c r="J1399" s="47" t="s">
        <v>4036</v>
      </c>
    </row>
    <row r="1400" spans="1:10" x14ac:dyDescent="0.3">
      <c r="A1400" s="47" t="s">
        <v>14</v>
      </c>
      <c r="B1400" s="47" t="s">
        <v>58</v>
      </c>
      <c r="C1400" s="47" t="s">
        <v>4126</v>
      </c>
      <c r="D1400" s="47" t="s">
        <v>4127</v>
      </c>
      <c r="E1400" s="47" t="s">
        <v>115</v>
      </c>
      <c r="F1400" s="47" t="s">
        <v>380</v>
      </c>
      <c r="G1400" s="47"/>
      <c r="H1400" s="47" t="s">
        <v>4128</v>
      </c>
      <c r="I1400" s="48">
        <v>44029</v>
      </c>
      <c r="J1400" s="47" t="s">
        <v>4036</v>
      </c>
    </row>
    <row r="1401" spans="1:10" x14ac:dyDescent="0.3">
      <c r="A1401" s="47" t="s">
        <v>18</v>
      </c>
      <c r="B1401" s="47" t="s">
        <v>60</v>
      </c>
      <c r="C1401" s="47" t="s">
        <v>4288</v>
      </c>
      <c r="D1401" s="47" t="s">
        <v>4289</v>
      </c>
      <c r="E1401" s="47" t="s">
        <v>19</v>
      </c>
      <c r="F1401" s="47" t="s">
        <v>380</v>
      </c>
      <c r="G1401" s="47"/>
      <c r="H1401" s="47" t="s">
        <v>4290</v>
      </c>
      <c r="I1401" s="48">
        <v>44029</v>
      </c>
      <c r="J1401" s="47" t="s">
        <v>4036</v>
      </c>
    </row>
    <row r="1402" spans="1:10" x14ac:dyDescent="0.3">
      <c r="A1402" s="47" t="s">
        <v>2</v>
      </c>
      <c r="B1402" s="47" t="s">
        <v>3</v>
      </c>
      <c r="C1402" s="47" t="s">
        <v>4272</v>
      </c>
      <c r="D1402" s="47" t="s">
        <v>4273</v>
      </c>
      <c r="E1402" s="47" t="s">
        <v>365</v>
      </c>
      <c r="F1402" s="47" t="s">
        <v>380</v>
      </c>
      <c r="G1402" s="47"/>
      <c r="H1402" s="47" t="s">
        <v>4274</v>
      </c>
      <c r="I1402" s="48">
        <v>44029</v>
      </c>
      <c r="J1402" s="47" t="s">
        <v>4036</v>
      </c>
    </row>
    <row r="1403" spans="1:10" x14ac:dyDescent="0.3">
      <c r="A1403" s="47" t="s">
        <v>11</v>
      </c>
      <c r="B1403" s="47" t="s">
        <v>12</v>
      </c>
      <c r="C1403" s="47" t="s">
        <v>1325</v>
      </c>
      <c r="D1403" s="47" t="s">
        <v>1326</v>
      </c>
      <c r="E1403" s="47" t="s">
        <v>13</v>
      </c>
      <c r="F1403" s="47" t="s">
        <v>380</v>
      </c>
      <c r="G1403" s="47"/>
      <c r="H1403" s="47" t="s">
        <v>4351</v>
      </c>
      <c r="I1403" s="48">
        <v>44029</v>
      </c>
      <c r="J1403" s="47" t="s">
        <v>4036</v>
      </c>
    </row>
    <row r="1404" spans="1:10" x14ac:dyDescent="0.3">
      <c r="A1404" s="47" t="s">
        <v>18</v>
      </c>
      <c r="B1404" s="47" t="s">
        <v>60</v>
      </c>
      <c r="C1404" s="47" t="s">
        <v>4099</v>
      </c>
      <c r="D1404" s="47" t="s">
        <v>4100</v>
      </c>
      <c r="E1404" s="47" t="s">
        <v>29</v>
      </c>
      <c r="F1404" s="47" t="s">
        <v>380</v>
      </c>
      <c r="G1404" s="47"/>
      <c r="H1404" s="47" t="s">
        <v>4101</v>
      </c>
      <c r="I1404" s="48">
        <v>44029</v>
      </c>
      <c r="J1404" s="47" t="s">
        <v>4036</v>
      </c>
    </row>
    <row r="1405" spans="1:10" x14ac:dyDescent="0.3">
      <c r="A1405" s="47" t="s">
        <v>14</v>
      </c>
      <c r="B1405" s="47" t="s">
        <v>58</v>
      </c>
      <c r="C1405" s="47" t="s">
        <v>4284</v>
      </c>
      <c r="D1405" s="47" t="s">
        <v>4285</v>
      </c>
      <c r="E1405" s="47" t="s">
        <v>115</v>
      </c>
      <c r="F1405" s="47" t="s">
        <v>380</v>
      </c>
      <c r="G1405" s="47"/>
      <c r="H1405" s="47" t="s">
        <v>4286</v>
      </c>
      <c r="I1405" s="48">
        <v>44032</v>
      </c>
      <c r="J1405" s="47" t="s">
        <v>4036</v>
      </c>
    </row>
    <row r="1406" spans="1:10" x14ac:dyDescent="0.3">
      <c r="A1406" s="47" t="s">
        <v>2</v>
      </c>
      <c r="B1406" s="47" t="s">
        <v>3</v>
      </c>
      <c r="C1406" s="47" t="s">
        <v>3834</v>
      </c>
      <c r="D1406" s="47" t="s">
        <v>3835</v>
      </c>
      <c r="E1406" s="47" t="s">
        <v>109</v>
      </c>
      <c r="F1406" s="47" t="s">
        <v>380</v>
      </c>
      <c r="G1406" s="47"/>
      <c r="H1406" s="47" t="s">
        <v>4319</v>
      </c>
      <c r="I1406" s="48">
        <v>44032</v>
      </c>
      <c r="J1406" s="47" t="s">
        <v>4036</v>
      </c>
    </row>
    <row r="1407" spans="1:10" x14ac:dyDescent="0.3">
      <c r="A1407" s="47" t="s">
        <v>8</v>
      </c>
      <c r="B1407" s="47" t="s">
        <v>9</v>
      </c>
      <c r="C1407" s="47" t="s">
        <v>4120</v>
      </c>
      <c r="D1407" s="47" t="s">
        <v>4121</v>
      </c>
      <c r="E1407" s="47" t="s">
        <v>21</v>
      </c>
      <c r="F1407" s="47" t="s">
        <v>380</v>
      </c>
      <c r="G1407" s="47"/>
      <c r="H1407" s="47" t="s">
        <v>4122</v>
      </c>
      <c r="I1407" s="48">
        <v>44032</v>
      </c>
      <c r="J1407" s="47" t="s">
        <v>4036</v>
      </c>
    </row>
    <row r="1408" spans="1:10" x14ac:dyDescent="0.3">
      <c r="A1408" s="47" t="s">
        <v>56</v>
      </c>
      <c r="B1408" s="47" t="s">
        <v>57</v>
      </c>
      <c r="C1408" s="47" t="s">
        <v>1976</v>
      </c>
      <c r="D1408" s="47" t="s">
        <v>1977</v>
      </c>
      <c r="E1408" s="47" t="s">
        <v>16</v>
      </c>
      <c r="F1408" s="47" t="s">
        <v>380</v>
      </c>
      <c r="G1408" s="47"/>
      <c r="H1408" s="47" t="s">
        <v>4292</v>
      </c>
      <c r="I1408" s="48">
        <v>44032</v>
      </c>
      <c r="J1408" s="47" t="s">
        <v>4036</v>
      </c>
    </row>
    <row r="1409" spans="1:10" x14ac:dyDescent="0.3">
      <c r="A1409" s="47" t="s">
        <v>8</v>
      </c>
      <c r="B1409" s="47" t="s">
        <v>9</v>
      </c>
      <c r="C1409" s="47" t="s">
        <v>4155</v>
      </c>
      <c r="D1409" s="47" t="s">
        <v>4156</v>
      </c>
      <c r="E1409" s="47" t="s">
        <v>20</v>
      </c>
      <c r="F1409" s="47" t="s">
        <v>380</v>
      </c>
      <c r="G1409" s="47"/>
      <c r="H1409" s="47" t="s">
        <v>4157</v>
      </c>
      <c r="I1409" s="48">
        <v>44032</v>
      </c>
      <c r="J1409" s="47" t="s">
        <v>4036</v>
      </c>
    </row>
    <row r="1410" spans="1:10" x14ac:dyDescent="0.3">
      <c r="A1410" s="47" t="s">
        <v>18</v>
      </c>
      <c r="B1410" s="47" t="s">
        <v>60</v>
      </c>
      <c r="C1410" s="47" t="s">
        <v>4315</v>
      </c>
      <c r="D1410" s="47" t="s">
        <v>4316</v>
      </c>
      <c r="E1410" s="47" t="s">
        <v>36</v>
      </c>
      <c r="F1410" s="47" t="s">
        <v>380</v>
      </c>
      <c r="G1410" s="47"/>
      <c r="H1410" s="47" t="s">
        <v>4317</v>
      </c>
      <c r="I1410" s="48">
        <v>44032</v>
      </c>
      <c r="J1410" s="47" t="s">
        <v>4036</v>
      </c>
    </row>
    <row r="1411" spans="1:10" x14ac:dyDescent="0.3">
      <c r="A1411" s="47" t="s">
        <v>14</v>
      </c>
      <c r="B1411" s="47" t="s">
        <v>58</v>
      </c>
      <c r="C1411" s="47" t="s">
        <v>4262</v>
      </c>
      <c r="D1411" s="47" t="s">
        <v>4263</v>
      </c>
      <c r="E1411" s="47" t="s">
        <v>2869</v>
      </c>
      <c r="F1411" s="47" t="s">
        <v>380</v>
      </c>
      <c r="G1411" s="47"/>
      <c r="H1411" s="47" t="s">
        <v>4264</v>
      </c>
      <c r="I1411" s="48">
        <v>44032</v>
      </c>
      <c r="J1411" s="47" t="s">
        <v>4036</v>
      </c>
    </row>
    <row r="1412" spans="1:10" x14ac:dyDescent="0.3">
      <c r="A1412" s="47" t="s">
        <v>18</v>
      </c>
      <c r="B1412" s="47" t="s">
        <v>60</v>
      </c>
      <c r="C1412" s="47" t="s">
        <v>4051</v>
      </c>
      <c r="D1412" s="47" t="s">
        <v>4052</v>
      </c>
      <c r="E1412" s="47" t="s">
        <v>23</v>
      </c>
      <c r="F1412" s="47" t="s">
        <v>380</v>
      </c>
      <c r="G1412" s="47"/>
      <c r="H1412" s="47" t="s">
        <v>4053</v>
      </c>
      <c r="I1412" s="48">
        <v>44032</v>
      </c>
      <c r="J1412" s="47" t="s">
        <v>4036</v>
      </c>
    </row>
    <row r="1413" spans="1:10" x14ac:dyDescent="0.3">
      <c r="A1413" s="47" t="s">
        <v>15</v>
      </c>
      <c r="B1413" s="47" t="s">
        <v>59</v>
      </c>
      <c r="C1413" s="47" t="s">
        <v>4231</v>
      </c>
      <c r="D1413" s="47" t="s">
        <v>4232</v>
      </c>
      <c r="E1413" s="47" t="s">
        <v>26</v>
      </c>
      <c r="F1413" s="47" t="s">
        <v>380</v>
      </c>
      <c r="G1413" s="47"/>
      <c r="H1413" s="47" t="s">
        <v>4233</v>
      </c>
      <c r="I1413" s="48">
        <v>44033</v>
      </c>
      <c r="J1413" s="47" t="s">
        <v>4036</v>
      </c>
    </row>
    <row r="1414" spans="1:10" x14ac:dyDescent="0.3">
      <c r="A1414" s="47" t="s">
        <v>5</v>
      </c>
      <c r="B1414" s="47" t="s">
        <v>6</v>
      </c>
      <c r="C1414" s="47" t="s">
        <v>4084</v>
      </c>
      <c r="D1414" s="47" t="s">
        <v>4085</v>
      </c>
      <c r="E1414" s="47" t="s">
        <v>132</v>
      </c>
      <c r="F1414" s="47" t="s">
        <v>380</v>
      </c>
      <c r="G1414" s="47"/>
      <c r="H1414" s="47" t="s">
        <v>4086</v>
      </c>
      <c r="I1414" s="48">
        <v>44033</v>
      </c>
      <c r="J1414" s="47" t="s">
        <v>4036</v>
      </c>
    </row>
    <row r="1415" spans="1:10" x14ac:dyDescent="0.3">
      <c r="A1415" s="47" t="s">
        <v>56</v>
      </c>
      <c r="B1415" s="47" t="s">
        <v>57</v>
      </c>
      <c r="C1415" s="47" t="s">
        <v>4307</v>
      </c>
      <c r="D1415" s="47" t="s">
        <v>402</v>
      </c>
      <c r="E1415" s="47" t="s">
        <v>132</v>
      </c>
      <c r="F1415" s="47" t="s">
        <v>380</v>
      </c>
      <c r="G1415" s="47"/>
      <c r="H1415" s="47" t="s">
        <v>4308</v>
      </c>
      <c r="I1415" s="48">
        <v>44033</v>
      </c>
      <c r="J1415" s="47" t="s">
        <v>4036</v>
      </c>
    </row>
    <row r="1416" spans="1:10" x14ac:dyDescent="0.3">
      <c r="A1416" s="47" t="s">
        <v>14</v>
      </c>
      <c r="B1416" s="47" t="s">
        <v>58</v>
      </c>
      <c r="C1416" s="47" t="s">
        <v>2251</v>
      </c>
      <c r="D1416" s="47" t="s">
        <v>2252</v>
      </c>
      <c r="E1416" s="47" t="s">
        <v>87</v>
      </c>
      <c r="F1416" s="47" t="s">
        <v>382</v>
      </c>
      <c r="G1416" s="49">
        <v>43629</v>
      </c>
      <c r="H1416" s="47" t="s">
        <v>4310</v>
      </c>
      <c r="I1416" s="48">
        <v>44033</v>
      </c>
      <c r="J1416" s="47" t="s">
        <v>4036</v>
      </c>
    </row>
    <row r="1417" spans="1:10" x14ac:dyDescent="0.3">
      <c r="A1417" s="47" t="s">
        <v>8</v>
      </c>
      <c r="B1417" s="47" t="s">
        <v>9</v>
      </c>
      <c r="C1417" s="47" t="s">
        <v>4339</v>
      </c>
      <c r="D1417" s="47" t="s">
        <v>4340</v>
      </c>
      <c r="E1417" s="47" t="s">
        <v>10</v>
      </c>
      <c r="F1417" s="47" t="s">
        <v>380</v>
      </c>
      <c r="G1417" s="47"/>
      <c r="H1417" s="47" t="s">
        <v>4341</v>
      </c>
      <c r="I1417" s="48">
        <v>44033</v>
      </c>
      <c r="J1417" s="47" t="s">
        <v>4036</v>
      </c>
    </row>
    <row r="1418" spans="1:10" x14ac:dyDescent="0.3">
      <c r="A1418" s="47" t="s">
        <v>14</v>
      </c>
      <c r="B1418" s="47" t="s">
        <v>58</v>
      </c>
      <c r="C1418" s="47" t="s">
        <v>4069</v>
      </c>
      <c r="D1418" s="47" t="s">
        <v>4070</v>
      </c>
      <c r="E1418" s="47" t="s">
        <v>135</v>
      </c>
      <c r="F1418" s="47" t="s">
        <v>380</v>
      </c>
      <c r="G1418" s="47"/>
      <c r="H1418" s="47" t="s">
        <v>4071</v>
      </c>
      <c r="I1418" s="48">
        <v>44033</v>
      </c>
      <c r="J1418" s="47" t="s">
        <v>4036</v>
      </c>
    </row>
    <row r="1419" spans="1:10" x14ac:dyDescent="0.3">
      <c r="A1419" s="47" t="s">
        <v>15</v>
      </c>
      <c r="B1419" s="47" t="s">
        <v>59</v>
      </c>
      <c r="C1419" s="47" t="s">
        <v>4332</v>
      </c>
      <c r="D1419" s="47" t="s">
        <v>4333</v>
      </c>
      <c r="E1419" s="47" t="s">
        <v>17</v>
      </c>
      <c r="F1419" s="47" t="s">
        <v>380</v>
      </c>
      <c r="G1419" s="47"/>
      <c r="H1419" s="47" t="s">
        <v>4334</v>
      </c>
      <c r="I1419" s="48">
        <v>44033</v>
      </c>
      <c r="J1419" s="47" t="s">
        <v>4036</v>
      </c>
    </row>
    <row r="1420" spans="1:10" x14ac:dyDescent="0.3">
      <c r="A1420" s="47" t="s">
        <v>15</v>
      </c>
      <c r="B1420" s="47" t="s">
        <v>59</v>
      </c>
      <c r="C1420" s="47" t="s">
        <v>4188</v>
      </c>
      <c r="D1420" s="47" t="s">
        <v>4189</v>
      </c>
      <c r="E1420" s="47" t="s">
        <v>95</v>
      </c>
      <c r="F1420" s="47" t="s">
        <v>380</v>
      </c>
      <c r="G1420" s="47"/>
      <c r="H1420" s="47" t="s">
        <v>4190</v>
      </c>
      <c r="I1420" s="48">
        <v>44033</v>
      </c>
      <c r="J1420" s="47" t="s">
        <v>4036</v>
      </c>
    </row>
    <row r="1421" spans="1:10" x14ac:dyDescent="0.3">
      <c r="A1421" s="47" t="s">
        <v>15</v>
      </c>
      <c r="B1421" s="47" t="s">
        <v>59</v>
      </c>
      <c r="C1421" s="47" t="s">
        <v>4042</v>
      </c>
      <c r="D1421" s="47" t="s">
        <v>4043</v>
      </c>
      <c r="E1421" s="47" t="s">
        <v>16</v>
      </c>
      <c r="F1421" s="47" t="s">
        <v>380</v>
      </c>
      <c r="G1421" s="47"/>
      <c r="H1421" s="47" t="s">
        <v>4044</v>
      </c>
      <c r="I1421" s="48">
        <v>44033</v>
      </c>
      <c r="J1421" s="47" t="s">
        <v>4036</v>
      </c>
    </row>
    <row r="1422" spans="1:10" x14ac:dyDescent="0.3">
      <c r="A1422" s="47" t="s">
        <v>8</v>
      </c>
      <c r="B1422" s="47" t="s">
        <v>9</v>
      </c>
      <c r="C1422" s="47" t="s">
        <v>4251</v>
      </c>
      <c r="D1422" s="47" t="s">
        <v>4252</v>
      </c>
      <c r="E1422" s="47" t="s">
        <v>20</v>
      </c>
      <c r="F1422" s="47" t="s">
        <v>380</v>
      </c>
      <c r="G1422" s="47"/>
      <c r="H1422" s="47" t="s">
        <v>4253</v>
      </c>
      <c r="I1422" s="48">
        <v>44034</v>
      </c>
      <c r="J1422" s="47" t="s">
        <v>4036</v>
      </c>
    </row>
    <row r="1423" spans="1:10" x14ac:dyDescent="0.3">
      <c r="A1423" s="47" t="s">
        <v>14</v>
      </c>
      <c r="B1423" s="47" t="s">
        <v>58</v>
      </c>
      <c r="C1423" s="47" t="s">
        <v>795</v>
      </c>
      <c r="D1423" s="47" t="s">
        <v>796</v>
      </c>
      <c r="E1423" s="47" t="s">
        <v>115</v>
      </c>
      <c r="F1423" s="47" t="s">
        <v>382</v>
      </c>
      <c r="G1423" s="47"/>
      <c r="H1423" s="47" t="s">
        <v>4358</v>
      </c>
      <c r="I1423" s="48">
        <v>44034</v>
      </c>
      <c r="J1423" s="47" t="s">
        <v>4036</v>
      </c>
    </row>
    <row r="1424" spans="1:10" x14ac:dyDescent="0.3">
      <c r="A1424" s="47" t="s">
        <v>56</v>
      </c>
      <c r="B1424" s="47" t="s">
        <v>57</v>
      </c>
      <c r="C1424" s="47" t="s">
        <v>1013</v>
      </c>
      <c r="D1424" s="47" t="s">
        <v>886</v>
      </c>
      <c r="E1424" s="47" t="s">
        <v>20</v>
      </c>
      <c r="F1424" s="47" t="s">
        <v>382</v>
      </c>
      <c r="G1424" s="49">
        <v>43593</v>
      </c>
      <c r="H1424" s="47" t="s">
        <v>4309</v>
      </c>
      <c r="I1424" s="48">
        <v>44034</v>
      </c>
      <c r="J1424" s="47" t="s">
        <v>4036</v>
      </c>
    </row>
    <row r="1425" spans="1:10" x14ac:dyDescent="0.3">
      <c r="A1425" s="47" t="s">
        <v>8</v>
      </c>
      <c r="B1425" s="47" t="s">
        <v>9</v>
      </c>
      <c r="C1425" s="47" t="s">
        <v>4336</v>
      </c>
      <c r="D1425" s="47" t="s">
        <v>4337</v>
      </c>
      <c r="E1425" s="47" t="s">
        <v>10</v>
      </c>
      <c r="F1425" s="47" t="s">
        <v>380</v>
      </c>
      <c r="G1425" s="47"/>
      <c r="H1425" s="47" t="s">
        <v>4338</v>
      </c>
      <c r="I1425" s="48">
        <v>44034</v>
      </c>
      <c r="J1425" s="47" t="s">
        <v>4036</v>
      </c>
    </row>
    <row r="1426" spans="1:10" x14ac:dyDescent="0.3">
      <c r="A1426" s="47" t="s">
        <v>18</v>
      </c>
      <c r="B1426" s="47" t="s">
        <v>60</v>
      </c>
      <c r="C1426" s="47" t="s">
        <v>4048</v>
      </c>
      <c r="D1426" s="47" t="s">
        <v>4049</v>
      </c>
      <c r="E1426" s="47" t="s">
        <v>23</v>
      </c>
      <c r="F1426" s="47" t="s">
        <v>380</v>
      </c>
      <c r="G1426" s="47"/>
      <c r="H1426" s="47" t="s">
        <v>4050</v>
      </c>
      <c r="I1426" s="48">
        <v>44034</v>
      </c>
      <c r="J1426" s="47" t="s">
        <v>4036</v>
      </c>
    </row>
    <row r="1427" spans="1:10" x14ac:dyDescent="0.3">
      <c r="A1427" s="47" t="s">
        <v>14</v>
      </c>
      <c r="B1427" s="47" t="s">
        <v>58</v>
      </c>
      <c r="C1427" s="47" t="s">
        <v>900</v>
      </c>
      <c r="D1427" s="47" t="s">
        <v>901</v>
      </c>
      <c r="E1427" s="47" t="s">
        <v>92</v>
      </c>
      <c r="F1427" s="47" t="s">
        <v>380</v>
      </c>
      <c r="G1427" s="47"/>
      <c r="H1427" s="47" t="s">
        <v>4296</v>
      </c>
      <c r="I1427" s="48">
        <v>44034</v>
      </c>
      <c r="J1427" s="47" t="s">
        <v>4036</v>
      </c>
    </row>
    <row r="1428" spans="1:10" x14ac:dyDescent="0.3">
      <c r="A1428" s="47" t="s">
        <v>18</v>
      </c>
      <c r="B1428" s="47" t="s">
        <v>60</v>
      </c>
      <c r="C1428" s="47" t="s">
        <v>4229</v>
      </c>
      <c r="D1428" s="47" t="s">
        <v>1593</v>
      </c>
      <c r="E1428" s="47" t="s">
        <v>36</v>
      </c>
      <c r="F1428" s="47" t="s">
        <v>380</v>
      </c>
      <c r="G1428" s="47"/>
      <c r="H1428" s="47" t="s">
        <v>4230</v>
      </c>
      <c r="I1428" s="48">
        <v>44035</v>
      </c>
      <c r="J1428" s="47" t="s">
        <v>4036</v>
      </c>
    </row>
    <row r="1429" spans="1:10" x14ac:dyDescent="0.3">
      <c r="A1429" s="47" t="s">
        <v>14</v>
      </c>
      <c r="B1429" s="47" t="s">
        <v>58</v>
      </c>
      <c r="C1429" s="47" t="s">
        <v>4057</v>
      </c>
      <c r="D1429" s="47" t="s">
        <v>4058</v>
      </c>
      <c r="E1429" s="47" t="s">
        <v>87</v>
      </c>
      <c r="F1429" s="47" t="s">
        <v>380</v>
      </c>
      <c r="G1429" s="47"/>
      <c r="H1429" s="47" t="s">
        <v>4059</v>
      </c>
      <c r="I1429" s="48">
        <v>44035</v>
      </c>
      <c r="J1429" s="47" t="s">
        <v>4036</v>
      </c>
    </row>
    <row r="1430" spans="1:10" x14ac:dyDescent="0.3">
      <c r="A1430" s="47" t="s">
        <v>14</v>
      </c>
      <c r="B1430" s="47" t="s">
        <v>58</v>
      </c>
      <c r="C1430" s="47" t="s">
        <v>4060</v>
      </c>
      <c r="D1430" s="47" t="s">
        <v>4061</v>
      </c>
      <c r="E1430" s="47" t="s">
        <v>87</v>
      </c>
      <c r="F1430" s="47" t="s">
        <v>380</v>
      </c>
      <c r="G1430" s="47"/>
      <c r="H1430" s="47" t="s">
        <v>4062</v>
      </c>
      <c r="I1430" s="48">
        <v>44035</v>
      </c>
      <c r="J1430" s="47" t="s">
        <v>4036</v>
      </c>
    </row>
    <row r="1431" spans="1:10" x14ac:dyDescent="0.3">
      <c r="A1431" s="47" t="s">
        <v>11</v>
      </c>
      <c r="B1431" s="47" t="s">
        <v>12</v>
      </c>
      <c r="C1431" s="47" t="s">
        <v>4293</v>
      </c>
      <c r="D1431" s="47" t="s">
        <v>4294</v>
      </c>
      <c r="E1431" s="47" t="s">
        <v>24</v>
      </c>
      <c r="F1431" s="47" t="s">
        <v>380</v>
      </c>
      <c r="G1431" s="47"/>
      <c r="H1431" s="47" t="s">
        <v>4295</v>
      </c>
      <c r="I1431" s="48">
        <v>44036</v>
      </c>
      <c r="J1431" s="47" t="s">
        <v>4036</v>
      </c>
    </row>
    <row r="1432" spans="1:10" x14ac:dyDescent="0.3">
      <c r="A1432" s="47" t="s">
        <v>14</v>
      </c>
      <c r="B1432" s="47" t="s">
        <v>58</v>
      </c>
      <c r="C1432" s="47" t="s">
        <v>483</v>
      </c>
      <c r="D1432" s="47" t="s">
        <v>484</v>
      </c>
      <c r="E1432" s="47" t="s">
        <v>87</v>
      </c>
      <c r="F1432" s="47" t="s">
        <v>380</v>
      </c>
      <c r="G1432" s="47"/>
      <c r="H1432" s="47" t="s">
        <v>4268</v>
      </c>
      <c r="I1432" s="48">
        <v>44036</v>
      </c>
      <c r="J1432" s="47" t="s">
        <v>4036</v>
      </c>
    </row>
    <row r="1433" spans="1:10" x14ac:dyDescent="0.3">
      <c r="A1433" s="47" t="s">
        <v>11</v>
      </c>
      <c r="B1433" s="47" t="s">
        <v>12</v>
      </c>
      <c r="C1433" s="47" t="s">
        <v>4303</v>
      </c>
      <c r="D1433" s="47" t="s">
        <v>4304</v>
      </c>
      <c r="E1433" s="47" t="s">
        <v>24</v>
      </c>
      <c r="F1433" s="47" t="s">
        <v>380</v>
      </c>
      <c r="G1433" s="47"/>
      <c r="H1433" s="47" t="s">
        <v>4305</v>
      </c>
      <c r="I1433" s="48">
        <v>44036</v>
      </c>
      <c r="J1433" s="47" t="s">
        <v>4036</v>
      </c>
    </row>
    <row r="1434" spans="1:10" x14ac:dyDescent="0.3">
      <c r="A1434" s="47" t="s">
        <v>14</v>
      </c>
      <c r="B1434" s="47" t="s">
        <v>58</v>
      </c>
      <c r="C1434" s="47" t="s">
        <v>4102</v>
      </c>
      <c r="D1434" s="47" t="s">
        <v>4103</v>
      </c>
      <c r="E1434" s="47" t="s">
        <v>30</v>
      </c>
      <c r="F1434" s="47" t="s">
        <v>380</v>
      </c>
      <c r="G1434" s="47"/>
      <c r="H1434" s="47" t="s">
        <v>4104</v>
      </c>
      <c r="I1434" s="48">
        <v>44039</v>
      </c>
      <c r="J1434" s="47" t="s">
        <v>4036</v>
      </c>
    </row>
    <row r="1435" spans="1:10" x14ac:dyDescent="0.3">
      <c r="A1435" s="47" t="s">
        <v>14</v>
      </c>
      <c r="B1435" s="47" t="s">
        <v>58</v>
      </c>
      <c r="C1435" s="47" t="s">
        <v>4129</v>
      </c>
      <c r="D1435" s="47" t="s">
        <v>4130</v>
      </c>
      <c r="E1435" s="47" t="s">
        <v>115</v>
      </c>
      <c r="F1435" s="47" t="s">
        <v>380</v>
      </c>
      <c r="G1435" s="47"/>
      <c r="H1435" s="47" t="s">
        <v>4131</v>
      </c>
      <c r="I1435" s="48">
        <v>44039</v>
      </c>
      <c r="J1435" s="47" t="s">
        <v>4036</v>
      </c>
    </row>
    <row r="1436" spans="1:10" x14ac:dyDescent="0.3">
      <c r="A1436" s="47" t="s">
        <v>56</v>
      </c>
      <c r="B1436" s="47" t="s">
        <v>57</v>
      </c>
      <c r="C1436" s="47" t="s">
        <v>4375</v>
      </c>
      <c r="D1436" s="47" t="s">
        <v>4376</v>
      </c>
      <c r="E1436" s="47" t="s">
        <v>63</v>
      </c>
      <c r="F1436" s="47" t="s">
        <v>380</v>
      </c>
      <c r="G1436" s="47"/>
      <c r="H1436" s="47" t="s">
        <v>4377</v>
      </c>
      <c r="I1436" s="48">
        <v>44039</v>
      </c>
      <c r="J1436" s="47" t="s">
        <v>4036</v>
      </c>
    </row>
    <row r="1437" spans="1:10" x14ac:dyDescent="0.3">
      <c r="A1437" s="47" t="s">
        <v>8</v>
      </c>
      <c r="B1437" s="47" t="s">
        <v>9</v>
      </c>
      <c r="C1437" s="47" t="s">
        <v>415</v>
      </c>
      <c r="D1437" s="47" t="s">
        <v>416</v>
      </c>
      <c r="E1437" s="47" t="s">
        <v>10</v>
      </c>
      <c r="F1437" s="47" t="s">
        <v>380</v>
      </c>
      <c r="G1437" s="47"/>
      <c r="H1437" s="47" t="s">
        <v>4318</v>
      </c>
      <c r="I1437" s="48">
        <v>44040</v>
      </c>
      <c r="J1437" s="47" t="s">
        <v>4036</v>
      </c>
    </row>
    <row r="1438" spans="1:10" x14ac:dyDescent="0.3">
      <c r="A1438" s="47" t="s">
        <v>18</v>
      </c>
      <c r="B1438" s="47" t="s">
        <v>60</v>
      </c>
      <c r="C1438" s="47" t="s">
        <v>4347</v>
      </c>
      <c r="D1438" s="47" t="s">
        <v>4348</v>
      </c>
      <c r="E1438" s="47" t="s">
        <v>19</v>
      </c>
      <c r="F1438" s="47" t="s">
        <v>380</v>
      </c>
      <c r="G1438" s="47"/>
      <c r="H1438" s="47" t="s">
        <v>4349</v>
      </c>
      <c r="I1438" s="48">
        <v>44040</v>
      </c>
      <c r="J1438" s="47" t="s">
        <v>4036</v>
      </c>
    </row>
    <row r="1439" spans="1:10" x14ac:dyDescent="0.3">
      <c r="A1439" s="47" t="s">
        <v>14</v>
      </c>
      <c r="B1439" s="47" t="s">
        <v>58</v>
      </c>
      <c r="C1439" s="47" t="s">
        <v>4072</v>
      </c>
      <c r="D1439" s="47" t="s">
        <v>4073</v>
      </c>
      <c r="E1439" s="47" t="s">
        <v>135</v>
      </c>
      <c r="F1439" s="47" t="s">
        <v>380</v>
      </c>
      <c r="G1439" s="47"/>
      <c r="H1439" s="47" t="s">
        <v>4074</v>
      </c>
      <c r="I1439" s="48">
        <v>44040</v>
      </c>
      <c r="J1439" s="47" t="s">
        <v>4036</v>
      </c>
    </row>
    <row r="1440" spans="1:10" x14ac:dyDescent="0.3">
      <c r="A1440" s="47" t="s">
        <v>8</v>
      </c>
      <c r="B1440" s="47" t="s">
        <v>9</v>
      </c>
      <c r="C1440" s="47" t="s">
        <v>4325</v>
      </c>
      <c r="D1440" s="47" t="s">
        <v>4326</v>
      </c>
      <c r="E1440" s="47" t="s">
        <v>10</v>
      </c>
      <c r="F1440" s="47" t="s">
        <v>380</v>
      </c>
      <c r="G1440" s="47"/>
      <c r="H1440" s="47" t="s">
        <v>4327</v>
      </c>
      <c r="I1440" s="48">
        <v>44040</v>
      </c>
      <c r="J1440" s="47" t="s">
        <v>4036</v>
      </c>
    </row>
    <row r="1441" spans="1:10" x14ac:dyDescent="0.3">
      <c r="A1441" s="47" t="s">
        <v>8</v>
      </c>
      <c r="B1441" s="47" t="s">
        <v>9</v>
      </c>
      <c r="C1441" s="47" t="s">
        <v>4149</v>
      </c>
      <c r="D1441" s="47" t="s">
        <v>4150</v>
      </c>
      <c r="E1441" s="47" t="s">
        <v>20</v>
      </c>
      <c r="F1441" s="47" t="s">
        <v>380</v>
      </c>
      <c r="G1441" s="47"/>
      <c r="H1441" s="47" t="s">
        <v>4151</v>
      </c>
      <c r="I1441" s="48">
        <v>44040</v>
      </c>
      <c r="J1441" s="47" t="s">
        <v>4036</v>
      </c>
    </row>
    <row r="1442" spans="1:10" x14ac:dyDescent="0.3">
      <c r="A1442" s="47" t="s">
        <v>18</v>
      </c>
      <c r="B1442" s="47" t="s">
        <v>60</v>
      </c>
      <c r="C1442" s="47" t="s">
        <v>4096</v>
      </c>
      <c r="D1442" s="47" t="s">
        <v>4097</v>
      </c>
      <c r="E1442" s="47" t="s">
        <v>29</v>
      </c>
      <c r="F1442" s="47" t="s">
        <v>380</v>
      </c>
      <c r="G1442" s="47"/>
      <c r="H1442" s="47" t="s">
        <v>4098</v>
      </c>
      <c r="I1442" s="48">
        <v>44040</v>
      </c>
      <c r="J1442" s="47" t="s">
        <v>4036</v>
      </c>
    </row>
    <row r="1443" spans="1:10" x14ac:dyDescent="0.3">
      <c r="A1443" s="47" t="s">
        <v>18</v>
      </c>
      <c r="B1443" s="47" t="s">
        <v>60</v>
      </c>
      <c r="C1443" s="47" t="s">
        <v>470</v>
      </c>
      <c r="D1443" s="47" t="s">
        <v>2227</v>
      </c>
      <c r="E1443" s="47" t="s">
        <v>91</v>
      </c>
      <c r="F1443" s="47" t="s">
        <v>380</v>
      </c>
      <c r="G1443" s="47"/>
      <c r="H1443" s="47" t="s">
        <v>4283</v>
      </c>
      <c r="I1443" s="48">
        <v>44040</v>
      </c>
      <c r="J1443" s="47" t="s">
        <v>4036</v>
      </c>
    </row>
    <row r="1444" spans="1:10" x14ac:dyDescent="0.3">
      <c r="A1444" s="47" t="s">
        <v>18</v>
      </c>
      <c r="B1444" s="47" t="s">
        <v>60</v>
      </c>
      <c r="C1444" s="47" t="s">
        <v>4090</v>
      </c>
      <c r="D1444" s="47" t="s">
        <v>4091</v>
      </c>
      <c r="E1444" s="47" t="s">
        <v>29</v>
      </c>
      <c r="F1444" s="47" t="s">
        <v>380</v>
      </c>
      <c r="G1444" s="47"/>
      <c r="H1444" s="47" t="s">
        <v>4092</v>
      </c>
      <c r="I1444" s="48">
        <v>44041</v>
      </c>
      <c r="J1444" s="47" t="s">
        <v>4036</v>
      </c>
    </row>
    <row r="1445" spans="1:10" x14ac:dyDescent="0.3">
      <c r="A1445" s="47" t="s">
        <v>5</v>
      </c>
      <c r="B1445" s="47" t="s">
        <v>6</v>
      </c>
      <c r="C1445" s="47" t="s">
        <v>4226</v>
      </c>
      <c r="D1445" s="47" t="s">
        <v>4227</v>
      </c>
      <c r="E1445" s="47" t="s">
        <v>25</v>
      </c>
      <c r="F1445" s="47" t="s">
        <v>380</v>
      </c>
      <c r="G1445" s="47"/>
      <c r="H1445" s="47" t="s">
        <v>4228</v>
      </c>
      <c r="I1445" s="48">
        <v>44041</v>
      </c>
      <c r="J1445" s="47" t="s">
        <v>4036</v>
      </c>
    </row>
    <row r="1446" spans="1:10" x14ac:dyDescent="0.3">
      <c r="A1446" s="47" t="s">
        <v>5</v>
      </c>
      <c r="B1446" s="47" t="s">
        <v>6</v>
      </c>
      <c r="C1446" s="47" t="s">
        <v>4269</v>
      </c>
      <c r="D1446" s="47" t="s">
        <v>4270</v>
      </c>
      <c r="E1446" s="47" t="s">
        <v>7</v>
      </c>
      <c r="F1446" s="47" t="s">
        <v>380</v>
      </c>
      <c r="G1446" s="47"/>
      <c r="H1446" s="47" t="s">
        <v>4271</v>
      </c>
      <c r="I1446" s="48">
        <v>44041</v>
      </c>
      <c r="J1446" s="47" t="s">
        <v>4036</v>
      </c>
    </row>
    <row r="1447" spans="1:10" x14ac:dyDescent="0.3">
      <c r="A1447" s="47" t="s">
        <v>56</v>
      </c>
      <c r="B1447" s="47" t="s">
        <v>57</v>
      </c>
      <c r="C1447" s="47" t="s">
        <v>4240</v>
      </c>
      <c r="D1447" s="47" t="s">
        <v>4241</v>
      </c>
      <c r="E1447" s="47" t="s">
        <v>29</v>
      </c>
      <c r="F1447" s="47" t="s">
        <v>382</v>
      </c>
      <c r="G1447" s="49">
        <v>43084</v>
      </c>
      <c r="H1447" s="47" t="s">
        <v>4242</v>
      </c>
      <c r="I1447" s="48">
        <v>44041</v>
      </c>
      <c r="J1447" s="47" t="s">
        <v>4036</v>
      </c>
    </row>
    <row r="1448" spans="1:10" x14ac:dyDescent="0.3">
      <c r="A1448" s="47" t="s">
        <v>18</v>
      </c>
      <c r="B1448" s="47" t="s">
        <v>60</v>
      </c>
      <c r="C1448" s="47" t="s">
        <v>4237</v>
      </c>
      <c r="D1448" s="47" t="s">
        <v>4238</v>
      </c>
      <c r="E1448" s="47" t="s">
        <v>29</v>
      </c>
      <c r="F1448" s="47" t="s">
        <v>382</v>
      </c>
      <c r="G1448" s="49">
        <v>43641</v>
      </c>
      <c r="H1448" s="47" t="s">
        <v>4239</v>
      </c>
      <c r="I1448" s="48">
        <v>44041</v>
      </c>
      <c r="J1448" s="47" t="s">
        <v>4036</v>
      </c>
    </row>
    <row r="1449" spans="1:10" x14ac:dyDescent="0.3">
      <c r="A1449" s="47" t="s">
        <v>5</v>
      </c>
      <c r="B1449" s="47" t="s">
        <v>6</v>
      </c>
      <c r="C1449" s="47" t="s">
        <v>4146</v>
      </c>
      <c r="D1449" s="47" t="s">
        <v>4147</v>
      </c>
      <c r="E1449" s="47" t="s">
        <v>25</v>
      </c>
      <c r="F1449" s="47" t="s">
        <v>380</v>
      </c>
      <c r="G1449" s="47"/>
      <c r="H1449" s="47" t="s">
        <v>4148</v>
      </c>
      <c r="I1449" s="48">
        <v>44041</v>
      </c>
      <c r="J1449" s="47" t="s">
        <v>4036</v>
      </c>
    </row>
    <row r="1450" spans="1:10" x14ac:dyDescent="0.3">
      <c r="A1450" s="47" t="s">
        <v>18</v>
      </c>
      <c r="B1450" s="47" t="s">
        <v>60</v>
      </c>
      <c r="C1450" s="47" t="s">
        <v>4178</v>
      </c>
      <c r="D1450" s="47" t="s">
        <v>4179</v>
      </c>
      <c r="E1450" s="47" t="s">
        <v>272</v>
      </c>
      <c r="F1450" s="47" t="s">
        <v>382</v>
      </c>
      <c r="G1450" s="49">
        <v>43616</v>
      </c>
      <c r="H1450" s="47" t="s">
        <v>4180</v>
      </c>
      <c r="I1450" s="48">
        <v>44041</v>
      </c>
      <c r="J1450" s="47" t="s">
        <v>4036</v>
      </c>
    </row>
    <row r="1451" spans="1:10" x14ac:dyDescent="0.3">
      <c r="A1451" s="47" t="s">
        <v>56</v>
      </c>
      <c r="B1451" s="47" t="s">
        <v>57</v>
      </c>
      <c r="C1451" s="47" t="s">
        <v>4402</v>
      </c>
      <c r="D1451" s="47" t="s">
        <v>4403</v>
      </c>
      <c r="E1451" s="47" t="s">
        <v>63</v>
      </c>
      <c r="F1451" s="47" t="s">
        <v>380</v>
      </c>
      <c r="G1451" s="47"/>
      <c r="H1451" s="47" t="s">
        <v>4404</v>
      </c>
      <c r="I1451" s="48">
        <v>44041</v>
      </c>
      <c r="J1451" s="47" t="s">
        <v>4036</v>
      </c>
    </row>
    <row r="1452" spans="1:10" x14ac:dyDescent="0.3">
      <c r="A1452" s="47" t="s">
        <v>5</v>
      </c>
      <c r="B1452" s="47" t="s">
        <v>6</v>
      </c>
      <c r="C1452" s="47" t="s">
        <v>4320</v>
      </c>
      <c r="D1452" s="47" t="s">
        <v>4321</v>
      </c>
      <c r="E1452" s="47" t="s">
        <v>28</v>
      </c>
      <c r="F1452" s="47" t="s">
        <v>380</v>
      </c>
      <c r="G1452" s="47"/>
      <c r="H1452" s="47" t="s">
        <v>4193</v>
      </c>
      <c r="I1452" s="48">
        <v>44042</v>
      </c>
      <c r="J1452" s="47" t="s">
        <v>4036</v>
      </c>
    </row>
    <row r="1453" spans="1:10" x14ac:dyDescent="0.3">
      <c r="A1453" s="47" t="s">
        <v>5</v>
      </c>
      <c r="B1453" s="47" t="s">
        <v>6</v>
      </c>
      <c r="C1453" s="47" t="s">
        <v>4191</v>
      </c>
      <c r="D1453" s="47" t="s">
        <v>4192</v>
      </c>
      <c r="E1453" s="47" t="s">
        <v>28</v>
      </c>
      <c r="F1453" s="47" t="s">
        <v>380</v>
      </c>
      <c r="G1453" s="47"/>
      <c r="H1453" s="47" t="s">
        <v>4193</v>
      </c>
      <c r="I1453" s="48">
        <v>44042</v>
      </c>
      <c r="J1453" s="47" t="s">
        <v>4036</v>
      </c>
    </row>
    <row r="1454" spans="1:10" x14ac:dyDescent="0.3">
      <c r="A1454" s="47" t="s">
        <v>15</v>
      </c>
      <c r="B1454" s="47" t="s">
        <v>59</v>
      </c>
      <c r="C1454" s="47" t="s">
        <v>4345</v>
      </c>
      <c r="D1454" s="47" t="s">
        <v>4346</v>
      </c>
      <c r="E1454" s="47" t="s">
        <v>16</v>
      </c>
      <c r="F1454" s="47" t="s">
        <v>380</v>
      </c>
      <c r="G1454" s="47"/>
      <c r="H1454" s="47" t="s">
        <v>4035</v>
      </c>
      <c r="I1454" s="48">
        <v>44042</v>
      </c>
      <c r="J1454" s="47" t="s">
        <v>4036</v>
      </c>
    </row>
    <row r="1455" spans="1:10" x14ac:dyDescent="0.3">
      <c r="A1455" s="47" t="s">
        <v>15</v>
      </c>
      <c r="B1455" s="47" t="s">
        <v>59</v>
      </c>
      <c r="C1455" s="47" t="s">
        <v>4033</v>
      </c>
      <c r="D1455" s="47" t="s">
        <v>4034</v>
      </c>
      <c r="E1455" s="47" t="s">
        <v>16</v>
      </c>
      <c r="F1455" s="47" t="s">
        <v>380</v>
      </c>
      <c r="G1455" s="47"/>
      <c r="H1455" s="47" t="s">
        <v>4035</v>
      </c>
      <c r="I1455" s="48">
        <v>44042</v>
      </c>
      <c r="J1455" s="47" t="s">
        <v>4036</v>
      </c>
    </row>
    <row r="1456" spans="1:10" x14ac:dyDescent="0.3">
      <c r="A1456" s="47" t="s">
        <v>5</v>
      </c>
      <c r="B1456" s="47" t="s">
        <v>6</v>
      </c>
      <c r="C1456" s="47" t="s">
        <v>4194</v>
      </c>
      <c r="D1456" s="47" t="s">
        <v>4195</v>
      </c>
      <c r="E1456" s="47" t="s">
        <v>28</v>
      </c>
      <c r="F1456" s="47" t="s">
        <v>380</v>
      </c>
      <c r="G1456" s="47"/>
      <c r="H1456" s="47" t="s">
        <v>4193</v>
      </c>
      <c r="I1456" s="48">
        <v>44042</v>
      </c>
      <c r="J1456" s="47" t="s">
        <v>4036</v>
      </c>
    </row>
    <row r="1457" spans="1:10" x14ac:dyDescent="0.3">
      <c r="A1457" s="47" t="s">
        <v>5</v>
      </c>
      <c r="B1457" s="47" t="s">
        <v>6</v>
      </c>
      <c r="C1457" s="47" t="s">
        <v>4196</v>
      </c>
      <c r="D1457" s="47" t="s">
        <v>4197</v>
      </c>
      <c r="E1457" s="47" t="s">
        <v>28</v>
      </c>
      <c r="F1457" s="47" t="s">
        <v>380</v>
      </c>
      <c r="G1457" s="47"/>
      <c r="H1457" s="47" t="s">
        <v>4193</v>
      </c>
      <c r="I1457" s="48">
        <v>44042</v>
      </c>
      <c r="J1457" s="47" t="s">
        <v>4036</v>
      </c>
    </row>
    <row r="1458" spans="1:10" x14ac:dyDescent="0.3">
      <c r="A1458" s="47" t="s">
        <v>14</v>
      </c>
      <c r="B1458" s="47" t="s">
        <v>58</v>
      </c>
      <c r="C1458" s="47" t="s">
        <v>4297</v>
      </c>
      <c r="D1458" s="47" t="s">
        <v>4298</v>
      </c>
      <c r="E1458" s="47" t="s">
        <v>90</v>
      </c>
      <c r="F1458" s="47" t="s">
        <v>380</v>
      </c>
      <c r="G1458" s="47"/>
      <c r="H1458" s="47" t="s">
        <v>4299</v>
      </c>
      <c r="I1458" s="48">
        <v>44042</v>
      </c>
      <c r="J1458" s="47" t="s">
        <v>4036</v>
      </c>
    </row>
    <row r="1459" spans="1:10" x14ac:dyDescent="0.3">
      <c r="A1459" s="47" t="s">
        <v>5</v>
      </c>
      <c r="B1459" s="47" t="s">
        <v>6</v>
      </c>
      <c r="C1459" s="47" t="s">
        <v>4198</v>
      </c>
      <c r="D1459" s="47" t="s">
        <v>4199</v>
      </c>
      <c r="E1459" s="47" t="s">
        <v>28</v>
      </c>
      <c r="F1459" s="47" t="s">
        <v>380</v>
      </c>
      <c r="G1459" s="47"/>
      <c r="H1459" s="47" t="s">
        <v>4193</v>
      </c>
      <c r="I1459" s="48">
        <v>44042</v>
      </c>
      <c r="J1459" s="47" t="s">
        <v>4036</v>
      </c>
    </row>
    <row r="1460" spans="1:10" x14ac:dyDescent="0.3">
      <c r="A1460" s="47" t="s">
        <v>5</v>
      </c>
      <c r="B1460" s="47" t="s">
        <v>6</v>
      </c>
      <c r="C1460" s="47" t="s">
        <v>4330</v>
      </c>
      <c r="D1460" s="47" t="s">
        <v>4331</v>
      </c>
      <c r="E1460" s="47" t="s">
        <v>28</v>
      </c>
      <c r="F1460" s="47" t="s">
        <v>380</v>
      </c>
      <c r="G1460" s="47"/>
      <c r="H1460" s="47" t="s">
        <v>4193</v>
      </c>
      <c r="I1460" s="48">
        <v>44042</v>
      </c>
      <c r="J1460" s="47" t="s">
        <v>4036</v>
      </c>
    </row>
    <row r="1461" spans="1:10" x14ac:dyDescent="0.3">
      <c r="A1461" s="47" t="s">
        <v>5</v>
      </c>
      <c r="B1461" s="47" t="s">
        <v>6</v>
      </c>
      <c r="C1461" s="47" t="s">
        <v>4322</v>
      </c>
      <c r="D1461" s="47" t="s">
        <v>4323</v>
      </c>
      <c r="E1461" s="47" t="s">
        <v>28</v>
      </c>
      <c r="F1461" s="47" t="s">
        <v>380</v>
      </c>
      <c r="G1461" s="47"/>
      <c r="H1461" s="47" t="s">
        <v>4193</v>
      </c>
      <c r="I1461" s="48">
        <v>44042</v>
      </c>
      <c r="J1461" s="47" t="s">
        <v>4036</v>
      </c>
    </row>
    <row r="1462" spans="1:10" x14ac:dyDescent="0.3">
      <c r="A1462" s="47" t="s">
        <v>5</v>
      </c>
      <c r="B1462" s="47" t="s">
        <v>6</v>
      </c>
      <c r="C1462" s="47" t="s">
        <v>4328</v>
      </c>
      <c r="D1462" s="47" t="s">
        <v>4329</v>
      </c>
      <c r="E1462" s="47" t="s">
        <v>28</v>
      </c>
      <c r="F1462" s="47" t="s">
        <v>380</v>
      </c>
      <c r="G1462" s="47"/>
      <c r="H1462" s="47" t="s">
        <v>4193</v>
      </c>
      <c r="I1462" s="48">
        <v>44042</v>
      </c>
      <c r="J1462" s="47" t="s">
        <v>4036</v>
      </c>
    </row>
    <row r="1463" spans="1:10" x14ac:dyDescent="0.3">
      <c r="A1463" s="47" t="s">
        <v>5</v>
      </c>
      <c r="B1463" s="47" t="s">
        <v>6</v>
      </c>
      <c r="C1463" s="47" t="s">
        <v>4200</v>
      </c>
      <c r="D1463" s="47" t="s">
        <v>2838</v>
      </c>
      <c r="E1463" s="47" t="s">
        <v>28</v>
      </c>
      <c r="F1463" s="47" t="s">
        <v>380</v>
      </c>
      <c r="G1463" s="47"/>
      <c r="H1463" s="47" t="s">
        <v>4193</v>
      </c>
      <c r="I1463" s="48">
        <v>44042</v>
      </c>
      <c r="J1463" s="47" t="s">
        <v>4036</v>
      </c>
    </row>
    <row r="1464" spans="1:10" x14ac:dyDescent="0.3">
      <c r="A1464" s="47" t="s">
        <v>5</v>
      </c>
      <c r="B1464" s="47" t="s">
        <v>6</v>
      </c>
      <c r="C1464" s="47" t="s">
        <v>4201</v>
      </c>
      <c r="D1464" s="47" t="s">
        <v>4202</v>
      </c>
      <c r="E1464" s="47" t="s">
        <v>28</v>
      </c>
      <c r="F1464" s="47" t="s">
        <v>380</v>
      </c>
      <c r="G1464" s="47"/>
      <c r="H1464" s="47" t="s">
        <v>4193</v>
      </c>
      <c r="I1464" s="48">
        <v>44042</v>
      </c>
      <c r="J1464" s="47" t="s">
        <v>4036</v>
      </c>
    </row>
    <row r="1465" spans="1:10" x14ac:dyDescent="0.3">
      <c r="A1465" s="47" t="s">
        <v>5</v>
      </c>
      <c r="B1465" s="47" t="s">
        <v>6</v>
      </c>
      <c r="C1465" s="47" t="s">
        <v>4244</v>
      </c>
      <c r="D1465" s="47" t="s">
        <v>4245</v>
      </c>
      <c r="E1465" s="47" t="s">
        <v>28</v>
      </c>
      <c r="F1465" s="47" t="s">
        <v>380</v>
      </c>
      <c r="G1465" s="47"/>
      <c r="H1465" s="47" t="s">
        <v>4193</v>
      </c>
      <c r="I1465" s="48">
        <v>44042</v>
      </c>
      <c r="J1465" s="47" t="s">
        <v>4036</v>
      </c>
    </row>
    <row r="1466" spans="1:10" x14ac:dyDescent="0.3">
      <c r="A1466" s="47" t="s">
        <v>5</v>
      </c>
      <c r="B1466" s="47" t="s">
        <v>6</v>
      </c>
      <c r="C1466" s="47" t="s">
        <v>4257</v>
      </c>
      <c r="D1466" s="47" t="s">
        <v>4258</v>
      </c>
      <c r="E1466" s="47" t="s">
        <v>28</v>
      </c>
      <c r="F1466" s="47" t="s">
        <v>380</v>
      </c>
      <c r="G1466" s="47"/>
      <c r="H1466" s="47" t="s">
        <v>4193</v>
      </c>
      <c r="I1466" s="48">
        <v>44042</v>
      </c>
      <c r="J1466" s="47" t="s">
        <v>4036</v>
      </c>
    </row>
    <row r="1467" spans="1:10" x14ac:dyDescent="0.3">
      <c r="A1467" s="47" t="s">
        <v>5</v>
      </c>
      <c r="B1467" s="47" t="s">
        <v>6</v>
      </c>
      <c r="C1467" s="47" t="s">
        <v>4203</v>
      </c>
      <c r="D1467" s="47" t="s">
        <v>4204</v>
      </c>
      <c r="E1467" s="47" t="s">
        <v>28</v>
      </c>
      <c r="F1467" s="47" t="s">
        <v>380</v>
      </c>
      <c r="G1467" s="47"/>
      <c r="H1467" s="47" t="s">
        <v>4193</v>
      </c>
      <c r="I1467" s="48">
        <v>44042</v>
      </c>
      <c r="J1467" s="47" t="s">
        <v>4036</v>
      </c>
    </row>
    <row r="1468" spans="1:10" x14ac:dyDescent="0.3">
      <c r="A1468" s="47" t="s">
        <v>5</v>
      </c>
      <c r="B1468" s="47" t="s">
        <v>6</v>
      </c>
      <c r="C1468" s="47" t="s">
        <v>4205</v>
      </c>
      <c r="D1468" s="47" t="s">
        <v>4206</v>
      </c>
      <c r="E1468" s="47" t="s">
        <v>28</v>
      </c>
      <c r="F1468" s="47" t="s">
        <v>380</v>
      </c>
      <c r="G1468" s="47"/>
      <c r="H1468" s="47" t="s">
        <v>4193</v>
      </c>
      <c r="I1468" s="48">
        <v>44042</v>
      </c>
      <c r="J1468" s="47" t="s">
        <v>4036</v>
      </c>
    </row>
    <row r="1469" spans="1:10" x14ac:dyDescent="0.3">
      <c r="A1469" s="47" t="s">
        <v>5</v>
      </c>
      <c r="B1469" s="47" t="s">
        <v>6</v>
      </c>
      <c r="C1469" s="47" t="s">
        <v>4207</v>
      </c>
      <c r="D1469" s="47" t="s">
        <v>4208</v>
      </c>
      <c r="E1469" s="47" t="s">
        <v>28</v>
      </c>
      <c r="F1469" s="47" t="s">
        <v>380</v>
      </c>
      <c r="G1469" s="47"/>
      <c r="H1469" s="47" t="s">
        <v>4193</v>
      </c>
      <c r="I1469" s="48">
        <v>44042</v>
      </c>
      <c r="J1469" s="47" t="s">
        <v>4036</v>
      </c>
    </row>
    <row r="1470" spans="1:10" x14ac:dyDescent="0.3">
      <c r="A1470" s="47" t="s">
        <v>18</v>
      </c>
      <c r="B1470" s="47" t="s">
        <v>60</v>
      </c>
      <c r="C1470" s="47" t="s">
        <v>4259</v>
      </c>
      <c r="D1470" s="47" t="s">
        <v>4260</v>
      </c>
      <c r="E1470" s="47" t="s">
        <v>265</v>
      </c>
      <c r="F1470" s="47" t="s">
        <v>380</v>
      </c>
      <c r="G1470" s="47"/>
      <c r="H1470" s="47" t="s">
        <v>4261</v>
      </c>
      <c r="I1470" s="48">
        <v>44043</v>
      </c>
      <c r="J1470" s="47" t="s">
        <v>4036</v>
      </c>
    </row>
    <row r="1471" spans="1:10" x14ac:dyDescent="0.3">
      <c r="A1471" s="47" t="s">
        <v>56</v>
      </c>
      <c r="B1471" s="47" t="s">
        <v>57</v>
      </c>
      <c r="C1471" s="47" t="s">
        <v>4394</v>
      </c>
      <c r="D1471" s="47" t="s">
        <v>4395</v>
      </c>
      <c r="E1471" s="47" t="s">
        <v>63</v>
      </c>
      <c r="F1471" s="47" t="s">
        <v>380</v>
      </c>
      <c r="G1471" s="47"/>
      <c r="H1471" s="47" t="s">
        <v>4396</v>
      </c>
      <c r="I1471" s="48">
        <v>44043</v>
      </c>
      <c r="J1471" s="47" t="s">
        <v>4036</v>
      </c>
    </row>
    <row r="1472" spans="1:10" x14ac:dyDescent="0.3">
      <c r="A1472" s="47" t="s">
        <v>56</v>
      </c>
      <c r="B1472" s="47" t="s">
        <v>57</v>
      </c>
      <c r="C1472" s="47" t="s">
        <v>4368</v>
      </c>
      <c r="D1472" s="47" t="s">
        <v>4369</v>
      </c>
      <c r="E1472" s="47" t="s">
        <v>63</v>
      </c>
      <c r="F1472" s="47" t="s">
        <v>380</v>
      </c>
      <c r="G1472" s="47"/>
      <c r="H1472" s="47" t="s">
        <v>4370</v>
      </c>
      <c r="I1472" s="48">
        <v>44043</v>
      </c>
      <c r="J1472" s="47" t="s">
        <v>4036</v>
      </c>
    </row>
  </sheetData>
  <autoFilter ref="A2:J1472" xr:uid="{00000000-0009-0000-0000-000001000000}">
    <sortState xmlns:xlrd2="http://schemas.microsoft.com/office/spreadsheetml/2017/richdata2" ref="A3:J1472">
      <sortCondition ref="I3:I1472"/>
      <sortCondition ref="D3:D1472"/>
    </sortState>
  </autoFilter>
  <sortState xmlns:xlrd2="http://schemas.microsoft.com/office/spreadsheetml/2017/richdata2" ref="A3:J1136">
    <sortCondition ref="I3:I1136"/>
    <sortCondition ref="D3:D1136"/>
  </sortState>
  <mergeCells count="1">
    <mergeCell ref="A1:J1"/>
  </mergeCells>
  <printOptions gridLines="1"/>
  <pageMargins left="0" right="0" top="0.25" bottom="0.75" header="0.3" footer="0.3"/>
  <pageSetup scale="65" orientation="landscape" horizontalDpi="4294967294" verticalDpi="4294967294" r:id="rId1"/>
  <headerFooter>
    <oddFooter>Page &amp;P of &amp;N</oddFooter>
  </headerFooter>
  <ignoredErrors>
    <ignoredError sqref="A3:A1472 C3:C147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5"/>
  <sheetViews>
    <sheetView workbookViewId="0">
      <selection activeCell="A3" sqref="A3"/>
    </sheetView>
  </sheetViews>
  <sheetFormatPr defaultColWidth="12.44140625" defaultRowHeight="14.4" x14ac:dyDescent="0.3"/>
  <cols>
    <col min="1" max="1" width="6.77734375" customWidth="1"/>
    <col min="2" max="2" width="31.21875" customWidth="1"/>
    <col min="3" max="17" width="12.21875" customWidth="1"/>
  </cols>
  <sheetData>
    <row r="1" spans="1:17" s="34" customFormat="1" ht="36" customHeight="1" thickBot="1" x14ac:dyDescent="0.35">
      <c r="A1" s="94" t="s">
        <v>4032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3"/>
    </row>
    <row r="2" spans="1:17" ht="33" customHeight="1" thickBot="1" x14ac:dyDescent="0.35">
      <c r="A2" s="12" t="s">
        <v>0</v>
      </c>
      <c r="B2" s="19" t="s">
        <v>1</v>
      </c>
      <c r="C2" s="13" t="s">
        <v>551</v>
      </c>
      <c r="D2" s="13" t="s">
        <v>552</v>
      </c>
      <c r="E2" s="13" t="s">
        <v>553</v>
      </c>
      <c r="F2" s="13" t="s">
        <v>554</v>
      </c>
      <c r="G2" s="13" t="s">
        <v>555</v>
      </c>
      <c r="H2" s="13" t="s">
        <v>556</v>
      </c>
      <c r="I2" s="13" t="s">
        <v>557</v>
      </c>
      <c r="J2" s="13" t="s">
        <v>558</v>
      </c>
      <c r="K2" s="13" t="s">
        <v>559</v>
      </c>
      <c r="L2" s="13" t="s">
        <v>560</v>
      </c>
      <c r="M2" s="13" t="s">
        <v>561</v>
      </c>
      <c r="N2" s="13" t="s">
        <v>562</v>
      </c>
      <c r="O2" s="14" t="s">
        <v>44</v>
      </c>
      <c r="P2" s="14" t="s">
        <v>45</v>
      </c>
      <c r="Q2" s="15" t="s">
        <v>46</v>
      </c>
    </row>
    <row r="3" spans="1:17" x14ac:dyDescent="0.3">
      <c r="A3" s="7" t="s">
        <v>37</v>
      </c>
      <c r="B3" s="8" t="s">
        <v>60</v>
      </c>
      <c r="C3" s="2">
        <f>COUNTIFS(FPRDs!$B:$B,"New York - Boston",FPRDs!$Q:$Q,"&gt;=10/01/2019",FPRDs!$Q:$Q,"&lt;=10/31/2019")</f>
        <v>0</v>
      </c>
      <c r="D3" s="2">
        <f>COUNTIFS(FPRDs!$B:$B,"New York - Boston",FPRDs!$Q:$Q,"&gt;=11/01/2019",FPRDs!$Q:$Q,"&lt;=11/30/2019")</f>
        <v>4</v>
      </c>
      <c r="E3" s="2">
        <f>COUNTIFS(FPRDs!$B:$B,"New York - Boston",FPRDs!$Q:$Q,"&gt;=12/01/2019",FPRDs!$Q:$Q,"&lt;=12/31/2019")</f>
        <v>2</v>
      </c>
      <c r="F3" s="2">
        <f>COUNTIFS(FPRDs!$B:$B,"New York - Boston",FPRDs!$Q:$Q,"&gt;=01/01/2020",FPRDs!$Q:$Q,"&lt;=01/31/2020")</f>
        <v>0</v>
      </c>
      <c r="G3" s="2">
        <f>COUNTIFS(FPRDs!$B:$B,"New York - Boston",FPRDs!$Q:$Q,"&gt;=02/01/2020",FPRDs!$Q:$Q,"&lt;=02/29/2020")</f>
        <v>2</v>
      </c>
      <c r="H3" s="2">
        <f>COUNTIFS(FPRDs!$B:$B,"New York - Boston",FPRDs!$Q:$Q,"&gt;=03/01/2020",FPRDs!$Q:$Q,"&lt;=03/31/2020")</f>
        <v>2</v>
      </c>
      <c r="I3" s="2">
        <f>COUNTIFS(FPRDs!$B:$B,"New York - Boston",FPRDs!$Q:$Q,"&gt;=04/01/2020",FPRDs!$Q:$Q,"&lt;=04/30/2020")</f>
        <v>0</v>
      </c>
      <c r="J3" s="2">
        <f>COUNTIFS(FPRDs!$B:$B,"New York - Boston",FPRDs!$Q:$Q,"&gt;=05/01/2020",FPRDs!$Q:$Q,"&lt;=05/31/2020")</f>
        <v>0</v>
      </c>
      <c r="K3" s="2">
        <f>COUNTIFS(FPRDs!$B:$B,"New York - Boston",FPRDs!$Q:$Q,"&gt;=06/01/2020",FPRDs!$Q:$Q,"&lt;=06/30/2020")</f>
        <v>0</v>
      </c>
      <c r="L3" s="2">
        <f>COUNTIFS(FPRDs!$B:$B,"New York - Boston",FPRDs!$Q:$Q,"&gt;=07/01/2020",FPRDs!$Q:$Q,"&lt;=07/31/2020")</f>
        <v>0</v>
      </c>
      <c r="M3" s="2">
        <f>COUNTIFS(FPRDs!$B:$B,"New York - Boston",FPRDs!$Q:$Q,"&gt;=08/01/2020",FPRDs!$Q:$Q,"&lt;=08/31/2020")</f>
        <v>0</v>
      </c>
      <c r="N3" s="2">
        <f>COUNTIFS(FPRDs!$B:$B,"New York - Boston",FPRDs!$Q:$Q,"&gt;=09/01/2020",FPRDs!$Q:$Q,"&lt;=09/30/2020")</f>
        <v>5</v>
      </c>
      <c r="O3" s="2">
        <f ca="1">COUNTIFS(FPRDs!B:B,"New York - Boston",FPRDs!O:O,"&lt;"&amp;TODAY())</f>
        <v>15</v>
      </c>
      <c r="P3" s="2">
        <f ca="1">COUNTIFS(FPRDs!B:B,"New York - Boston",FPRDs!P:P,"&lt;"&amp;TODAY()&amp;"")</f>
        <v>0</v>
      </c>
      <c r="Q3" s="5">
        <f ca="1">O3+P3</f>
        <v>15</v>
      </c>
    </row>
    <row r="4" spans="1:17" x14ac:dyDescent="0.3">
      <c r="A4" s="9" t="s">
        <v>5</v>
      </c>
      <c r="B4" s="10" t="s">
        <v>6</v>
      </c>
      <c r="C4" s="3">
        <f>COUNTIFS(FPRDs!$B:$B,"Philadelphia",FPRDs!$Q:$Q,"&gt;=10/01/2019",FPRDs!$Q:$Q,"&lt;=10/31/2019")</f>
        <v>1</v>
      </c>
      <c r="D4" s="3">
        <f>COUNTIFS(FPRDs!$B:$B,"Philadelphia",FPRDs!$Q:$Q,"&gt;=11/01/2019",FPRDs!$Q:$Q,"&lt;=11/30/2019")</f>
        <v>2</v>
      </c>
      <c r="E4" s="3">
        <f>COUNTIFS(FPRDs!$B:$B,"Philadelphia",FPRDs!$Q:$Q,"&gt;=12/01/2019",FPRDs!$Q:$Q,"&lt;=12/31/2019")</f>
        <v>0</v>
      </c>
      <c r="F4" s="3">
        <f>COUNTIFS(FPRDs!$B:$B,"Philadelphia",FPRDs!$Q:$Q,"&gt;=01/01/2020",FPRDs!$Q:$Q,"&lt;=01/31/2020")</f>
        <v>5</v>
      </c>
      <c r="G4" s="3">
        <f>COUNTIFS(FPRDs!$B:$B,"Philadelphia",FPRDs!$Q:$Q,"&gt;=02/01/2020",FPRDs!$Q:$Q,"&lt;=02/29/2020")</f>
        <v>0</v>
      </c>
      <c r="H4" s="3">
        <f>COUNTIFS(FPRDs!$B:$B,"Philadelphia",FPRDs!$Q:$Q,"&gt;=03/01/2020",FPRDs!$Q:$Q,"&lt;=03/31/2020")</f>
        <v>2</v>
      </c>
      <c r="I4" s="3">
        <f>COUNTIFS(FPRDs!$B:$B,"Philadelphia",FPRDs!$Q:$Q,"&gt;=04/01/2020",FPRDs!$Q:$Q,"&lt;=04/30/2020")</f>
        <v>1</v>
      </c>
      <c r="J4" s="3">
        <f>COUNTIFS(FPRDs!$B:$B,"Philadelphia",FPRDs!$Q:$Q,"&gt;=05/01/2020",FPRDs!$Q:$Q,"&lt;=05/31/2020")</f>
        <v>0</v>
      </c>
      <c r="K4" s="3">
        <f>COUNTIFS(FPRDs!$B:$B,"Philadelphia",FPRDs!$Q:$Q,"&gt;=06/01/2020",FPRDs!$Q:$Q,"&lt;=06/30/2020")</f>
        <v>0</v>
      </c>
      <c r="L4" s="3">
        <f>COUNTIFS(FPRDs!$B:$B,"Philadelphia",FPRDs!$Q:$Q,"&gt;=07/01/2020",FPRDs!$Q:$Q,"&lt;=07/31/2020")</f>
        <v>0</v>
      </c>
      <c r="M4" s="3">
        <f>COUNTIFS(FPRDs!$B:$B,"Philadelphia",FPRDs!$Q:$Q,"&gt;=08/01/2020",FPRDs!$Q:$Q,"&lt;=08/31/2020")</f>
        <v>0</v>
      </c>
      <c r="N4" s="3">
        <f>COUNTIFS(FPRDs!$B:$B,"Philadelphia",FPRDs!$Q:$Q,"&gt;=09/01/2020",FPRDs!$Q:$Q,"&lt;=09/30/2020")</f>
        <v>9</v>
      </c>
      <c r="O4" s="3">
        <f ca="1">COUNTIFS(FPRDs!B:B,"Philadelphia",FPRDs!O:O,"&lt;"&amp;TODAY())</f>
        <v>19</v>
      </c>
      <c r="P4" s="3">
        <f ca="1">COUNTIFS(FPRDs!B:B,"Philadelphia",FPRDs!P:P,"&lt;"&amp;TODAY())</f>
        <v>1</v>
      </c>
      <c r="Q4" s="6">
        <f t="shared" ref="Q4:Q11" ca="1" si="0">O4+P4</f>
        <v>20</v>
      </c>
    </row>
    <row r="5" spans="1:17" x14ac:dyDescent="0.3">
      <c r="A5" s="9" t="s">
        <v>8</v>
      </c>
      <c r="B5" s="10" t="s">
        <v>9</v>
      </c>
      <c r="C5" s="3">
        <f>COUNTIFS(FPRDs!$B:$B,"Atlanta",FPRDs!$Q:$Q,"&gt;=10/01/2019",FPRDs!$Q:$Q,"&lt;=10/31/2019")</f>
        <v>2</v>
      </c>
      <c r="D5" s="3">
        <f>COUNTIFS(FPRDs!$B:$B,"Atlanta",FPRDs!$Q:$Q,"&gt;=11/01/2019",FPRDs!$Q:$Q,"&lt;=11/30/2019")</f>
        <v>2</v>
      </c>
      <c r="E5" s="3">
        <f>COUNTIFS(FPRDs!$B:$B,"Atlanta",FPRDs!$Q:$Q,"&gt;=12/01/2019",FPRDs!$Q:$Q,"&lt;=12/31/2019")</f>
        <v>0</v>
      </c>
      <c r="F5" s="3">
        <f>COUNTIFS(FPRDs!$B:$B,"Atlanta",FPRDs!$Q:$Q,"&gt;=01/01/2020",FPRDs!$Q:$Q,"&lt;=01/31/2020")</f>
        <v>2</v>
      </c>
      <c r="G5" s="3">
        <f>COUNTIFS(FPRDs!$B:$B,"Atlanta",FPRDs!$Q:$Q,"&gt;=02/01/2020",FPRDs!$Q:$Q,"&lt;=02/29/2020")</f>
        <v>2</v>
      </c>
      <c r="H5" s="3">
        <f>COUNTIFS(FPRDs!$B:$B,"Atlanta",FPRDs!$Q:$Q,"&gt;=03/01/2020",FPRDs!$Q:$Q,"&lt;=03/31/2020")</f>
        <v>1</v>
      </c>
      <c r="I5" s="3">
        <f>COUNTIFS(FPRDs!$B:$B,"Atlanta",FPRDs!$Q:$Q,"&gt;=04/01/2020",FPRDs!$Q:$Q,"&lt;=04/30/2020")</f>
        <v>0</v>
      </c>
      <c r="J5" s="3">
        <f>COUNTIFS(FPRDs!$B:$B,"Atlanta",FPRDs!$Q:$Q,"&gt;=05/01/2020",FPRDs!$Q:$Q,"&lt;=05/31/2020")</f>
        <v>0</v>
      </c>
      <c r="K5" s="3">
        <f>COUNTIFS(FPRDs!$B:$B,"Atlanta",FPRDs!$Q:$Q,"&gt;=06/01/2020",FPRDs!$Q:$Q,"&lt;=06/30/2020")</f>
        <v>0</v>
      </c>
      <c r="L5" s="3">
        <f>COUNTIFS(FPRDs!$B:$B,"Atlanta",FPRDs!$Q:$Q,"&gt;=07/01/2020",FPRDs!$Q:$Q,"&lt;=07/31/2020")</f>
        <v>0</v>
      </c>
      <c r="M5" s="3">
        <f>COUNTIFS(FPRDs!$B:$B,"Atlanta",FPRDs!$Q:$Q,"&gt;=08/01/2020",FPRDs!$Q:$Q,"&lt;=08/31/2020")</f>
        <v>0</v>
      </c>
      <c r="N5" s="3">
        <f>COUNTIFS(FPRDs!$B:$B,"Atlanta",FPRDs!$Q:$Q,"&gt;=09/01/2020",FPRDs!$Q:$Q,"&lt;=09/30/2020")</f>
        <v>3</v>
      </c>
      <c r="O5" s="3">
        <f ca="1">COUNTIFS(FPRDs!B:B,"Atlanta",FPRDs!O:O,"&lt;"&amp;TODAY())</f>
        <v>12</v>
      </c>
      <c r="P5" s="3">
        <f ca="1">COUNTIFS(FPRDs!B:B,"Atlanta",FPRDs!P:P,"&lt;"&amp;TODAY())</f>
        <v>0</v>
      </c>
      <c r="Q5" s="6">
        <f t="shared" ca="1" si="0"/>
        <v>12</v>
      </c>
    </row>
    <row r="6" spans="1:17" x14ac:dyDescent="0.3">
      <c r="A6" s="11" t="s">
        <v>38</v>
      </c>
      <c r="B6" s="10" t="s">
        <v>58</v>
      </c>
      <c r="C6" s="3">
        <f>COUNTIFS(FPRDs!$B:$B,"Chicago - Denver",FPRDs!$Q:$Q,"&gt;=10/01/2019",FPRDs!$Q:$Q,"&lt;=10/31/2019")</f>
        <v>1</v>
      </c>
      <c r="D6" s="3">
        <f>COUNTIFS(FPRDs!$B:$B,"Chicago - Denver",FPRDs!$Q:$Q,"&gt;=11/01/2019",FPRDs!$Q:$Q,"&lt;=11/30/2019")</f>
        <v>0</v>
      </c>
      <c r="E6" s="3">
        <f>COUNTIFS(FPRDs!$B:$B,"Chicago - Denver",FPRDs!$Q:$Q,"&gt;=12/01/2019",FPRDs!$Q:$Q,"&lt;=12/31/2019")</f>
        <v>0</v>
      </c>
      <c r="F6" s="3">
        <f>COUNTIFS(FPRDs!$B:$B,"Chicago - Denver",FPRDs!$Q:$Q,"&gt;=01/01/2020",FPRDs!$Q:$Q,"&lt;=01/31/2020")</f>
        <v>1</v>
      </c>
      <c r="G6" s="3">
        <f>COUNTIFS(FPRDs!$B:$B,"Chicago - Denver",FPRDs!$Q:$Q,"&gt;=02/01/2020",FPRDs!$Q:$Q,"&lt;=02/29/2020")</f>
        <v>1</v>
      </c>
      <c r="H6" s="3">
        <f>COUNTIFS(FPRDs!$B:$B,"Chicago - Denver",FPRDs!$Q:$Q,"&gt;=03/01/2020",FPRDs!$Q:$Q,"&lt;=03/31/2020")</f>
        <v>2</v>
      </c>
      <c r="I6" s="3">
        <f>COUNTIFS(FPRDs!$B:$B,"Chicago - Denver",FPRDs!$Q:$Q,"&gt;=04/01/2020",FPRDs!$Q:$Q,"&lt;=04/30/2020")</f>
        <v>0</v>
      </c>
      <c r="J6" s="3">
        <f>COUNTIFS(FPRDs!$B:$B,"Chicago - Denver",FPRDs!$Q:$Q,"&gt;=05/01/2020",FPRDs!$Q:$Q,"&lt;=05/31/2020")</f>
        <v>0</v>
      </c>
      <c r="K6" s="3">
        <f>COUNTIFS(FPRDs!$B:$B,"Chicago - Denver",FPRDs!$Q:$Q,"&gt;=06/01/2020",FPRDs!$Q:$Q,"&lt;=06/30/2020")</f>
        <v>0</v>
      </c>
      <c r="L6" s="3">
        <f>COUNTIFS(FPRDs!$B:$B,"Chicago - Denver",FPRDs!$Q:$Q,"&gt;=07/01/2020",FPRDs!$Q:$Q,"&lt;=07/31/2020")</f>
        <v>0</v>
      </c>
      <c r="M6" s="3">
        <f>COUNTIFS(FPRDs!$B:$B,"Chicago - Denver",FPRDs!$Q:$Q,"&gt;=08/01/2020",FPRDs!$Q:$Q,"&lt;=08/31/2020")</f>
        <v>0</v>
      </c>
      <c r="N6" s="3">
        <f>COUNTIFS(FPRDs!$B:$B,"Chicago - Denver",FPRDs!$Q:$Q,"&gt;=09/01/2020",FPRDs!$Q:$Q,"&lt;=09/30/2020")</f>
        <v>1</v>
      </c>
      <c r="O6" s="3">
        <f ca="1">COUNTIFS(FPRDs!B:B,"Chicago - Denver",FPRDs!O:O,"&lt;"&amp;TODAY())</f>
        <v>6</v>
      </c>
      <c r="P6" s="3">
        <f ca="1">COUNTIFS(FPRDs!B:B,"Chicago - Denver",FPRDs!P:P,"&lt;"&amp;TODAY())</f>
        <v>0</v>
      </c>
      <c r="Q6" s="6">
        <f t="shared" ca="1" si="0"/>
        <v>6</v>
      </c>
    </row>
    <row r="7" spans="1:17" x14ac:dyDescent="0.3">
      <c r="A7" s="9" t="s">
        <v>2</v>
      </c>
      <c r="B7" s="10" t="s">
        <v>3</v>
      </c>
      <c r="C7" s="3">
        <f>COUNTIFS(FPRDs!$B:$B,"Dallas",FPRDs!$Q:$Q,"&gt;=10/01/2019",FPRDs!$Q:$Q,"&lt;=10/31/2019")</f>
        <v>1</v>
      </c>
      <c r="D7" s="3">
        <f>COUNTIFS(FPRDs!$B:$B,"Dallas",FPRDs!$Q:$Q,"&gt;=11/01/2019",FPRDs!$Q:$Q,"&lt;=11/30/2019")</f>
        <v>0</v>
      </c>
      <c r="E7" s="3">
        <f>COUNTIFS(FPRDs!$B:$B,"Dallas",FPRDs!$Q:$Q,"&gt;=12/01/2019",FPRDs!$Q:$Q,"&lt;=12/31/2019")</f>
        <v>1</v>
      </c>
      <c r="F7" s="3">
        <f>COUNTIFS(FPRDs!$B:$B,"Dallas",FPRDs!$Q:$Q,"&gt;=01/01/2020",FPRDs!$Q:$Q,"&lt;=01/31/2020")</f>
        <v>1</v>
      </c>
      <c r="G7" s="3">
        <f>COUNTIFS(FPRDs!$B:$B,"Dallas",FPRDs!$Q:$Q,"&gt;=02/01/2020",FPRDs!$Q:$Q,"&lt;=02/29/2020")</f>
        <v>3</v>
      </c>
      <c r="H7" s="3">
        <f>COUNTIFS(FPRDs!$B:$B,"Dallas",FPRDs!$Q:$Q,"&gt;=03/01/2020",FPRDs!$Q:$Q,"&lt;=03/31/2020")</f>
        <v>1</v>
      </c>
      <c r="I7" s="3">
        <f>COUNTIFS(FPRDs!$B:$B,"Dallas",FPRDs!$Q:$Q,"&gt;=04/01/2020",FPRDs!$Q:$Q,"&lt;=04/30/2020")</f>
        <v>0</v>
      </c>
      <c r="J7" s="3">
        <f>COUNTIFS(FPRDs!$B:$B,"Dallas",FPRDs!$Q:$Q,"&gt;=05/01/2020",FPRDs!$Q:$Q,"&lt;=05/31/2020")</f>
        <v>0</v>
      </c>
      <c r="K7" s="3">
        <f>COUNTIFS(FPRDs!$B:$B,"Dallas",FPRDs!$Q:$Q,"&gt;=06/01/2020",FPRDs!$Q:$Q,"&lt;=06/30/2020")</f>
        <v>0</v>
      </c>
      <c r="L7" s="3">
        <f>COUNTIFS(FPRDs!$B:$B,"Dallas",FPRDs!$Q:$Q,"&gt;=07/01/2020",FPRDs!$Q:$Q,"&lt;=07/31/2020")</f>
        <v>0</v>
      </c>
      <c r="M7" s="3">
        <f>COUNTIFS(FPRDs!$B:$B,"Dallas",FPRDs!$Q:$Q,"&gt;=08/01/2020",FPRDs!$Q:$Q,"&lt;=08/31/2020")</f>
        <v>0</v>
      </c>
      <c r="N7" s="3">
        <f>COUNTIFS(FPRDs!$B:$B,"Dallas",FPRDs!$Q:$Q,"&gt;=09/01/2020",FPRDs!$Q:$Q,"&lt;=09/30/2020")</f>
        <v>8</v>
      </c>
      <c r="O7" s="3">
        <f ca="1">COUNTIFS(FPRDs!B:B,"Dallas",FPRDs!O:O,"&lt;"&amp;TODAY())</f>
        <v>15</v>
      </c>
      <c r="P7" s="3">
        <f ca="1">COUNTIFS(FPRDs!B:B,"Dallas",FPRDs!P:P,"&lt;"&amp;TODAY())</f>
        <v>0</v>
      </c>
      <c r="Q7" s="6">
        <f t="shared" ca="1" si="0"/>
        <v>15</v>
      </c>
    </row>
    <row r="8" spans="1:17" x14ac:dyDescent="0.3">
      <c r="A8" s="9" t="s">
        <v>11</v>
      </c>
      <c r="B8" s="10" t="s">
        <v>12</v>
      </c>
      <c r="C8" s="3">
        <f>COUNTIFS(FPRDs!$B:$B,"Kansas City",FPRDs!$Q:$Q,"&gt;=10/01/2019",FPRDs!$Q:$Q,"&lt;=10/31/2019")</f>
        <v>7</v>
      </c>
      <c r="D8" s="3">
        <f>COUNTIFS(FPRDs!$B:$B,"Kansas City",FPRDs!$Q:$Q,"&gt;=11/01/2019",FPRDs!$Q:$Q,"&lt;=11/30/2019")</f>
        <v>2</v>
      </c>
      <c r="E8" s="3">
        <f>COUNTIFS(FPRDs!$B:$B,"Kansas City",FPRDs!$Q:$Q,"&gt;=12/01/2019",FPRDs!$Q:$Q,"&lt;=12/31/2019")</f>
        <v>1</v>
      </c>
      <c r="F8" s="3">
        <f>COUNTIFS(FPRDs!$B:$B,"Kansas City",FPRDs!$Q:$Q,"&gt;=01/01/2020",FPRDs!$Q:$Q,"&lt;=01/31/2020")</f>
        <v>3</v>
      </c>
      <c r="G8" s="3">
        <f>COUNTIFS(FPRDs!$B:$B,"Kansas City",FPRDs!$Q:$Q,"&gt;=02/01/2020",FPRDs!$Q:$Q,"&lt;=02/29/2020")</f>
        <v>3</v>
      </c>
      <c r="H8" s="3">
        <f>COUNTIFS(FPRDs!$B:$B,"Kansas City",FPRDs!$Q:$Q,"&gt;=03/01/2020",FPRDs!$Q:$Q,"&lt;=03/31/2020")</f>
        <v>3</v>
      </c>
      <c r="I8" s="3">
        <f>COUNTIFS(FPRDs!$B:$B,"Kansas City",FPRDs!$Q:$Q,"&gt;=04/01/2020",FPRDs!$Q:$Q,"&lt;=04/30/2020")</f>
        <v>0</v>
      </c>
      <c r="J8" s="3">
        <f>COUNTIFS(FPRDs!$B:$B,"Kansas City",FPRDs!$Q:$Q,"&gt;=05/01/2020",FPRDs!$Q:$Q,"&lt;=05/31/2020")</f>
        <v>0</v>
      </c>
      <c r="K8" s="3">
        <f>COUNTIFS(FPRDs!$B:$B,"Kansas City",FPRDs!$Q:$Q,"&gt;=06/01/2020",FPRDs!$Q:$Q,"&lt;=06/30/2020")</f>
        <v>1</v>
      </c>
      <c r="L8" s="3">
        <f>COUNTIFS(FPRDs!$B:$B,"Kansas City",FPRDs!$Q:$Q,"&gt;=07/01/2020",FPRDs!$Q:$Q,"&lt;=07/31/2020")</f>
        <v>0</v>
      </c>
      <c r="M8" s="3">
        <f>COUNTIFS(FPRDs!$B:$B,"Kansas City",FPRDs!$Q:$Q,"&gt;=08/01/2020",FPRDs!$Q:$Q,"&lt;=08/31/2020")</f>
        <v>0</v>
      </c>
      <c r="N8" s="3">
        <f>COUNTIFS(FPRDs!$B:$B,"Kansas City",FPRDs!$Q:$Q,"&gt;=09/01/2020",FPRDs!$Q:$Q,"&lt;=09/30/2020")</f>
        <v>6</v>
      </c>
      <c r="O8" s="3">
        <f ca="1">COUNTIFS(FPRDs!B:B,"Kansas City",FPRDs!O:O,"&lt;"&amp;TODAY())</f>
        <v>26</v>
      </c>
      <c r="P8" s="3">
        <f ca="1">COUNTIFS(FPRDs!B:B,"Kansas City",FPRDs!P:P,"&lt;"&amp;TODAY())</f>
        <v>0</v>
      </c>
      <c r="Q8" s="6">
        <f t="shared" ca="1" si="0"/>
        <v>26</v>
      </c>
    </row>
    <row r="9" spans="1:17" x14ac:dyDescent="0.3">
      <c r="A9" s="11" t="s">
        <v>39</v>
      </c>
      <c r="B9" s="10" t="s">
        <v>59</v>
      </c>
      <c r="C9" s="3">
        <f>COUNTIFS(FPRDs!$B:$B,"San Francisco - Seattle",FPRDs!$Q:$Q,"&gt;=10/01/2019",FPRDs!$Q:$Q,"&lt;=10/31/2019")</f>
        <v>2</v>
      </c>
      <c r="D9" s="3">
        <f>COUNTIFS(FPRDs!$B:$B,"San Francisco - Seattle",FPRDs!$Q:$Q,"&gt;=11/01/2019",FPRDs!$Q:$Q,"&lt;=11/30/2019")</f>
        <v>1</v>
      </c>
      <c r="E9" s="3">
        <f>COUNTIFS(FPRDs!$B:$B,"San Francisco - Seattle",FPRDs!$Q:$Q,"&gt;=12/01/2019",FPRDs!$Q:$Q,"&lt;=12/31/2019")</f>
        <v>1</v>
      </c>
      <c r="F9" s="3">
        <f>COUNTIFS(FPRDs!$B:$B,"San Francisco - Seattle",FPRDs!$Q:$Q,"&gt;=01/01/2020",FPRDs!$Q:$Q,"&lt;=01/31/2020")</f>
        <v>1</v>
      </c>
      <c r="G9" s="3">
        <f>COUNTIFS(FPRDs!$B:$B,"San Francisco - Seattle",FPRDs!$Q:$Q,"&gt;=02/01/2020",FPRDs!$Q:$Q,"&lt;=02/29/2020")</f>
        <v>4</v>
      </c>
      <c r="H9" s="3">
        <f>COUNTIFS(FPRDs!$B:$B,"San Francisco - Seattle",FPRDs!$Q:$Q,"&gt;=03/01/2020",FPRDs!$Q:$Q,"&lt;=03/31/2020")</f>
        <v>2</v>
      </c>
      <c r="I9" s="3">
        <f>COUNTIFS(FPRDs!$B:$B,"San Francisco - Seattle",FPRDs!$Q:$Q,"&gt;=04/01/2020",FPRDs!$Q:$Q,"&lt;=04/30/2020")</f>
        <v>0</v>
      </c>
      <c r="J9" s="3">
        <f>COUNTIFS(FPRDs!$B:$B,"San Francisco - Seattle",FPRDs!$Q:$Q,"&gt;=05/01/2020",FPRDs!$Q:$Q,"&lt;=05/31/2020")</f>
        <v>0</v>
      </c>
      <c r="K9" s="3">
        <f>COUNTIFS(FPRDs!$B:$B,"San Francisco - Seattle",FPRDs!$Q:$Q,"&gt;=06/01/2020",FPRDs!$Q:$Q,"&lt;=06/30/2020")</f>
        <v>0</v>
      </c>
      <c r="L9" s="3">
        <f>COUNTIFS(FPRDs!$B:$B,"San Francisco - Seattle",FPRDs!$Q:$Q,"&gt;=07/01/2020",FPRDs!$Q:$Q,"&lt;=07/31/2020")</f>
        <v>0</v>
      </c>
      <c r="M9" s="3">
        <f>COUNTIFS(FPRDs!$B:$B,"San Francisco - Seattle",FPRDs!$Q:$Q,"&gt;=08/01/2020",FPRDs!$Q:$Q,"&lt;=08/31/2020")</f>
        <v>0</v>
      </c>
      <c r="N9" s="3">
        <f>COUNTIFS(FPRDs!$B:$B,"San Francisco - Seattle",FPRDs!$Q:$Q,"&gt;=09/01/2020",FPRDs!$Q:$Q,"&lt;=09/30/2020")</f>
        <v>4</v>
      </c>
      <c r="O9" s="3">
        <f ca="1">COUNTIFS(FPRDs!B:B,"San Francisco - Seattle",FPRDs!O:O,"&lt;"&amp;TODAY())</f>
        <v>13</v>
      </c>
      <c r="P9" s="3">
        <f ca="1">COUNTIFS(FPRDs!B:B,"San Francisco - Seattle",FPRDs!P:P,"&lt;"&amp;TODAY())</f>
        <v>2</v>
      </c>
      <c r="Q9" s="6">
        <f t="shared" ca="1" si="0"/>
        <v>15</v>
      </c>
    </row>
    <row r="10" spans="1:17" ht="15" thickBot="1" x14ac:dyDescent="0.35">
      <c r="A10" s="33">
        <v>11</v>
      </c>
      <c r="B10" s="10" t="s">
        <v>57</v>
      </c>
      <c r="C10" s="3">
        <f>COUNTIFS(FPRDs!$B:$B,"Multi-Regional and Foreign Schools",FPRDs!$Q:$Q,"&gt;=10/01/2019",FPRDs!$Q:$Q,"&lt;=10/31/2019")</f>
        <v>0</v>
      </c>
      <c r="D10" s="3">
        <f>COUNTIFS(FPRDs!$B:$B,"Multi-Regional and Foreign Schools",FPRDs!$Q:$Q,"&gt;=11/01/2019",FPRDs!$Q:$Q,"&lt;=11/30/2019")</f>
        <v>0</v>
      </c>
      <c r="E10" s="3">
        <f>COUNTIFS(FPRDs!$B:$B,"Multi-Regional and Foreign Schools",FPRDs!$Q:$Q,"&gt;=12/01/2019",FPRDs!$Q:$Q,"&lt;=12/31/2019")</f>
        <v>1</v>
      </c>
      <c r="F10" s="3">
        <f>COUNTIFS(FPRDs!$B:$B,"Multi-Regional and Foreign Schools",FPRDs!$Q:$Q,"&gt;=01/01/2020",FPRDs!$Q:$Q,"&lt;=01/31/2020")</f>
        <v>1</v>
      </c>
      <c r="G10" s="3">
        <f>COUNTIFS(FPRDs!$B:$B,"Multi-Regional and Foreign Schools",FPRDs!$Q:$Q,"&gt;=02/01/2020",FPRDs!$Q:$Q,"&lt;=02/29/2020")</f>
        <v>1</v>
      </c>
      <c r="H10" s="3">
        <f>COUNTIFS(FPRDs!$B:$B,"Multi-Regional and Foreign Schools",FPRDs!$Q:$Q,"&gt;=03/01/2020",FPRDs!$Q:$Q,"&lt;=03/31/2020")</f>
        <v>1</v>
      </c>
      <c r="I10" s="3">
        <f>COUNTIFS(FPRDs!$B:$B,"Multi-Regional and Foreign Schools",FPRDs!$Q:$Q,"&gt;=04/01/2020",FPRDs!$Q:$Q,"&lt;=04/30/2020")</f>
        <v>0</v>
      </c>
      <c r="J10" s="3">
        <f>COUNTIFS(FPRDs!$B:$B,"Multi-Regional and Foreign Schools",FPRDs!$Q:$Q,"&gt;=05/01/2020",FPRDs!$Q:$Q,"&lt;=05/31/2020")</f>
        <v>0</v>
      </c>
      <c r="K10" s="3">
        <f>COUNTIFS(FPRDs!$B:$B,"Multi-Regional and Foreign Schools",FPRDs!$Q:$Q,"&gt;=06/01/2020",FPRDs!$Q:$Q,"&lt;=06/30/2020")</f>
        <v>0</v>
      </c>
      <c r="L10" s="3">
        <f>COUNTIFS(FPRDs!$B:$B,"Multi-Regional and Foreign Schools",FPRDs!$Q:$Q,"&gt;=07/01/2020",FPRDs!$Q:$Q,"&lt;=07/31/2020")</f>
        <v>0</v>
      </c>
      <c r="M10" s="3">
        <f>COUNTIFS(FPRDs!$B:$B,"Multi-Regional and Foreign Schools",FPRDs!$Q:$Q,"&gt;=08/01/2020",FPRDs!$Q:$Q,"&lt;=08/31/2020")</f>
        <v>0</v>
      </c>
      <c r="N10" s="3">
        <f>COUNTIFS(FPRDs!$B:$B,"Multi-Regional and Foreign Schools",FPRDs!$Q:$Q,"&gt;=09/01/2020",FPRDs!$Q:$Q,"&lt;=09/30/2020")</f>
        <v>2</v>
      </c>
      <c r="O10" s="3">
        <f ca="1">COUNTIFS(FPRDs!B:B,"Multi-Regional and Foreign Schools",FPRDs!O:O,"&lt;"&amp;TODAY())</f>
        <v>6</v>
      </c>
      <c r="P10" s="3">
        <f ca="1">COUNTIFS(FPRDs!B:B,"Multi-Regional and Foreign Schools",FPRDs!P:P,"&lt;"&amp;TODAY())</f>
        <v>0</v>
      </c>
      <c r="Q10" s="6">
        <f t="shared" ca="1" si="0"/>
        <v>6</v>
      </c>
    </row>
    <row r="11" spans="1:17" ht="15" thickBot="1" x14ac:dyDescent="0.35">
      <c r="A11" s="4"/>
      <c r="B11" s="16" t="s">
        <v>46</v>
      </c>
      <c r="C11" s="17">
        <f>SUM(C3:C10)</f>
        <v>14</v>
      </c>
      <c r="D11" s="17">
        <f t="shared" ref="D11:J11" si="1">SUM(D3:D10)</f>
        <v>11</v>
      </c>
      <c r="E11" s="17">
        <f t="shared" si="1"/>
        <v>6</v>
      </c>
      <c r="F11" s="17">
        <f t="shared" si="1"/>
        <v>14</v>
      </c>
      <c r="G11" s="17">
        <f t="shared" si="1"/>
        <v>16</v>
      </c>
      <c r="H11" s="17">
        <f t="shared" si="1"/>
        <v>14</v>
      </c>
      <c r="I11" s="17">
        <f t="shared" si="1"/>
        <v>1</v>
      </c>
      <c r="J11" s="17">
        <f t="shared" si="1"/>
        <v>0</v>
      </c>
      <c r="K11" s="17">
        <f t="shared" ref="K11" si="2">SUM(K3:K10)</f>
        <v>1</v>
      </c>
      <c r="L11" s="17">
        <f t="shared" ref="L11" si="3">SUM(L3:L10)</f>
        <v>0</v>
      </c>
      <c r="M11" s="17">
        <f t="shared" ref="M11" si="4">SUM(M3:M10)</f>
        <v>0</v>
      </c>
      <c r="N11" s="17">
        <f t="shared" ref="N11" si="5">SUM(N3:N10)</f>
        <v>38</v>
      </c>
      <c r="O11" s="17">
        <f ca="1">SUM(O3:O10)</f>
        <v>112</v>
      </c>
      <c r="P11" s="17">
        <f ca="1">SUM(P3:P10)</f>
        <v>3</v>
      </c>
      <c r="Q11" s="18">
        <f t="shared" ca="1" si="0"/>
        <v>115</v>
      </c>
    </row>
    <row r="12" spans="1:17" x14ac:dyDescent="0.3">
      <c r="D12" s="1"/>
      <c r="E12" s="1"/>
      <c r="F12" s="1"/>
    </row>
    <row r="14" spans="1:17" ht="15" thickBot="1" x14ac:dyDescent="0.35"/>
    <row r="15" spans="1:17" s="34" customFormat="1" ht="44.25" customHeight="1" thickBot="1" x14ac:dyDescent="0.35">
      <c r="A15" s="91" t="s">
        <v>4031</v>
      </c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3"/>
    </row>
    <row r="16" spans="1:17" ht="30" customHeight="1" x14ac:dyDescent="0.3">
      <c r="A16" s="20" t="s">
        <v>0</v>
      </c>
      <c r="B16" s="21" t="s">
        <v>1</v>
      </c>
      <c r="C16" s="22" t="s">
        <v>551</v>
      </c>
      <c r="D16" s="22" t="s">
        <v>552</v>
      </c>
      <c r="E16" s="22" t="s">
        <v>553</v>
      </c>
      <c r="F16" s="22" t="s">
        <v>554</v>
      </c>
      <c r="G16" s="22" t="s">
        <v>555</v>
      </c>
      <c r="H16" s="22" t="s">
        <v>556</v>
      </c>
      <c r="I16" s="22" t="s">
        <v>557</v>
      </c>
      <c r="J16" s="22" t="s">
        <v>558</v>
      </c>
      <c r="K16" s="22" t="s">
        <v>559</v>
      </c>
      <c r="L16" s="22" t="s">
        <v>560</v>
      </c>
      <c r="M16" s="22" t="s">
        <v>561</v>
      </c>
      <c r="N16" s="22" t="s">
        <v>562</v>
      </c>
      <c r="O16" s="32" t="s">
        <v>47</v>
      </c>
    </row>
    <row r="17" spans="1:15" x14ac:dyDescent="0.3">
      <c r="A17" s="23" t="s">
        <v>37</v>
      </c>
      <c r="B17" s="24" t="s">
        <v>60</v>
      </c>
      <c r="C17" s="35">
        <f>COUNTIFS(FADs!$B:$B,"New York - Boston",FADs!$I:$I,"&gt;=10/01/2019",FADs!$I:$I,"&lt;=10/31/2019")</f>
        <v>19</v>
      </c>
      <c r="D17" s="35">
        <f>COUNTIFS(FADs!$B:$B,"New York - Boston",FADs!$I:$I,"&gt;=11/01/2019",FADs!$I:$I,"&lt;=11/30/2019")</f>
        <v>12</v>
      </c>
      <c r="E17" s="35">
        <f>COUNTIFS(FADs!$B:$B,"New York - Boston",FADs!$I:$I,"&gt;=12/01/2019",FADs!$I:$I,"&lt;=12/31/2019")</f>
        <v>10</v>
      </c>
      <c r="F17" s="35">
        <f>COUNTIFS(FADs!$B:$B,"New York - Boston",FADs!$I:$I,"&gt;=01/01/2020",FADs!$I:$I,"&lt;=01/31/2020")</f>
        <v>16</v>
      </c>
      <c r="G17" s="35">
        <f>COUNTIFS(FADs!$B:$B,"New York - Boston",FADs!$I:$I,"&gt;=02/01/2020",FADs!$I:$I,"&lt;=02/29/2020")</f>
        <v>2</v>
      </c>
      <c r="H17" s="35">
        <f>COUNTIFS(FADs!$B:$B,"New York - Boston",FADs!$I:$I,"&gt;=03/01/2020",FADs!$I:$I,"&lt;=03/31/2020")</f>
        <v>15</v>
      </c>
      <c r="I17" s="35">
        <f>COUNTIFS(FADs!$B:$B,"New York - Boston",FADs!$I:$I,"&gt;=04/01/2020",FADs!$I:$I,"&lt;=04/30/2020")</f>
        <v>0</v>
      </c>
      <c r="J17" s="35">
        <f>COUNTIFS(FADs!$B:$B,"New York - Boston",FADs!$I:$I,"&gt;=05/01/2020",FADs!$I:$I,"&lt;=05/31/2020")</f>
        <v>36</v>
      </c>
      <c r="K17" s="35">
        <f>COUNTIFS(FADs!$B:$B,"New York - Boston",FADs!$I:$I,"&gt;=06/01/2020",FADs!$I:$I,"&lt;=06/30/2020")</f>
        <v>24</v>
      </c>
      <c r="L17" s="35">
        <f>COUNTIFS(FADs!$B:$B,"New York - Boston",FADs!$I:$I,"&gt;=07/01/2020",FADs!$I:$I,"&lt;=07/31/2020")</f>
        <v>20</v>
      </c>
      <c r="M17" s="35">
        <f>COUNTIFS(FADs!$B:$B,"New York - Boston",FADs!$I:$I,"&gt;=08/01/2020",FADs!$I:$I,"&lt;=08/31/2020")</f>
        <v>0</v>
      </c>
      <c r="N17" s="35">
        <f>COUNTIFS(FADs!$B:$B,"New York - Boston",FADs!$I:$I,"&gt;=09/01/2020",FADs!$I:$I,"&lt;=09/30/2020")</f>
        <v>0</v>
      </c>
      <c r="O17" s="36">
        <f t="shared" ref="O17:O24" si="6">SUM(C17:N17)</f>
        <v>154</v>
      </c>
    </row>
    <row r="18" spans="1:15" x14ac:dyDescent="0.3">
      <c r="A18" s="25" t="s">
        <v>5</v>
      </c>
      <c r="B18" s="10" t="s">
        <v>6</v>
      </c>
      <c r="C18" s="3">
        <f>COUNTIFS(FADs!$B:$B,"Philadelphia",FADs!$I:$I,"&gt;=10/01/2019",FADs!$I:$I,"&lt;=10/31/2019")</f>
        <v>21</v>
      </c>
      <c r="D18" s="3">
        <f>COUNTIFS(FADs!$B:$B,"Philadelphia",FADs!$I:$I,"&gt;=11/01/2019",FADs!$I:$I,"&lt;=11/30/2019")</f>
        <v>8</v>
      </c>
      <c r="E18" s="3">
        <f>COUNTIFS(FADs!$B:$B,"Philadelphia",FADs!$I:$I,"&gt;=12/01/2019",FADs!$I:$I,"&lt;=12/31/2019")</f>
        <v>14</v>
      </c>
      <c r="F18" s="3">
        <f>COUNTIFS(FADs!$B:$B,"Philadelphia",FADs!$I:$I,"&gt;=01/01/2020",FADs!$I:$I,"&lt;=01/31/2020")</f>
        <v>9</v>
      </c>
      <c r="G18" s="3">
        <f>COUNTIFS(FADs!$B:$B,"Philadelphia",FADs!$I:$I,"&gt;=02/01/2020",FADs!$I:$I,"&lt;=02/29/2020")</f>
        <v>10</v>
      </c>
      <c r="H18" s="3">
        <f>COUNTIFS(FADs!$B:$B,"Philadelphia",FADs!$I:$I,"&gt;=03/01/2020",FADs!$I:$I,"&lt;=03/31/2020")</f>
        <v>13</v>
      </c>
      <c r="I18" s="3">
        <f>COUNTIFS(FADs!$B:$B,"Philadelphia",FADs!$I:$I,"&gt;=04/01/2020",FADs!$I:$I,"&lt;=04/30/2020")</f>
        <v>1</v>
      </c>
      <c r="J18" s="3">
        <f>COUNTIFS(FADs!$B:$B,"Philadelphia",FADs!$I:$I,"&gt;=05/01/2020",FADs!$I:$I,"&lt;=05/31/2020")</f>
        <v>24</v>
      </c>
      <c r="K18" s="3">
        <f>COUNTIFS(FADs!$B:$B,"Philadelphia",FADs!$I:$I,"&gt;=06/01/2020",FADs!$I:$I,"&lt;=06/30/2020")</f>
        <v>12</v>
      </c>
      <c r="L18" s="3">
        <f>COUNTIFS(FADs!$B:$B,"Philadelphia",FADs!$I:$I,"&gt;=07/01/2020",FADs!$I:$I,"&lt;=07/31/2020")</f>
        <v>25</v>
      </c>
      <c r="M18" s="3">
        <f>COUNTIFS(FADs!$B:$B,"Philadelphia",FADs!$I:$I,"&gt;=08/01/2020",FADs!$I:$I,"&lt;=08/31/2020")</f>
        <v>0</v>
      </c>
      <c r="N18" s="3">
        <f>COUNTIFS(FADs!$B:$B,"Philadelphia",FADs!$I:$I,"&gt;=09/01/2020",FADs!$I:$I,"&lt;=09/30/2020")</f>
        <v>0</v>
      </c>
      <c r="O18" s="37">
        <f t="shared" si="6"/>
        <v>137</v>
      </c>
    </row>
    <row r="19" spans="1:15" x14ac:dyDescent="0.3">
      <c r="A19" s="26" t="s">
        <v>8</v>
      </c>
      <c r="B19" s="10" t="s">
        <v>9</v>
      </c>
      <c r="C19" s="3">
        <f>COUNTIFS(FADs!$B:$B,"Atlanta",FADs!$I:$I,"&gt;=10/01/2019",FADs!$I:$I,"&lt;=10/31/2019")</f>
        <v>26</v>
      </c>
      <c r="D19" s="3">
        <f>COUNTIFS(FADs!$B:$B,"Atlanta",FADs!$I:$I,"&gt;=11/01/2019",FADs!$I:$I,"&lt;=11/30/2019")</f>
        <v>12</v>
      </c>
      <c r="E19" s="3">
        <f>COUNTIFS(FADs!$B:$B,"Atlanta",FADs!$I:$I,"&gt;=12/01/2019",FADs!$I:$I,"&lt;=12/31/2019")</f>
        <v>25</v>
      </c>
      <c r="F19" s="3">
        <f>COUNTIFS(FADs!$B:$B,"Atlanta",FADs!$I:$I,"&gt;=01/01/2020",FADs!$I:$I,"&lt;=01/31/2020")</f>
        <v>13</v>
      </c>
      <c r="G19" s="3">
        <f>COUNTIFS(FADs!$B:$B,"Atlanta",FADs!$I:$I,"&gt;=02/01/2020",FADs!$I:$I,"&lt;=02/29/2020")</f>
        <v>6</v>
      </c>
      <c r="H19" s="3">
        <f>COUNTIFS(FADs!$B:$B,"Atlanta",FADs!$I:$I,"&gt;=03/01/2020",FADs!$I:$I,"&lt;=03/31/2020")</f>
        <v>8</v>
      </c>
      <c r="I19" s="3">
        <f>COUNTIFS(FADs!$B:$B,"Atlanta",FADs!$I:$I,"&gt;=04/01/2020",FADs!$I:$I,"&lt;=04/30/2020")</f>
        <v>7</v>
      </c>
      <c r="J19" s="3">
        <f>COUNTIFS(FADs!$B:$B,"Atlanta",FADs!$I:$I,"&gt;=05/01/2020",FADs!$I:$I,"&lt;=05/31/2020")</f>
        <v>17</v>
      </c>
      <c r="K19" s="3">
        <f>COUNTIFS(FADs!$B:$B,"Atlanta",FADs!$I:$I,"&gt;=06/01/2020",FADs!$I:$I,"&lt;=06/30/2020")</f>
        <v>26</v>
      </c>
      <c r="L19" s="3">
        <f>COUNTIFS(FADs!$B:$B,"Atlanta",FADs!$I:$I,"&gt;=07/01/2020",FADs!$I:$I,"&lt;=07/31/2020")</f>
        <v>10</v>
      </c>
      <c r="M19" s="3">
        <f>COUNTIFS(FADs!$B:$B,"Atlanta",FADs!$I:$I,"&gt;=08/01/2020",FADs!$I:$I,"&lt;=08/31/2020")</f>
        <v>0</v>
      </c>
      <c r="N19" s="3">
        <f>COUNTIFS(FADs!$B:$B,"Atlanta",FADs!$I:$I,"&gt;=09/01/2020",FADs!$I:$I,"&lt;=09/30/2020")</f>
        <v>0</v>
      </c>
      <c r="O19" s="37">
        <f t="shared" si="6"/>
        <v>150</v>
      </c>
    </row>
    <row r="20" spans="1:15" x14ac:dyDescent="0.3">
      <c r="A20" s="25" t="s">
        <v>38</v>
      </c>
      <c r="B20" s="10" t="s">
        <v>58</v>
      </c>
      <c r="C20" s="3">
        <f>COUNTIFS(FADs!$B:$B,"Chicago - Denver",FADs!$I:$I,"&gt;=10/01/2019",FADs!$I:$I,"&lt;=10/31/2019")</f>
        <v>40</v>
      </c>
      <c r="D20" s="3">
        <f>COUNTIFS(FADs!$B:$B,"Chicago - Denver",FADs!$I:$I,"&gt;=11/01/2019",FADs!$I:$I,"&lt;=11/30/2019")</f>
        <v>17</v>
      </c>
      <c r="E20" s="3">
        <f>COUNTIFS(FADs!$B:$B,"Chicago - Denver",FADs!$I:$I,"&gt;=12/01/2019",FADs!$I:$I,"&lt;=12/31/2019")</f>
        <v>26</v>
      </c>
      <c r="F20" s="3">
        <f>COUNTIFS(FADs!$B:$B,"Chicago - Denver",FADs!$I:$I,"&gt;=01/01/2020",FADs!$I:$I,"&lt;=01/31/2020")</f>
        <v>12</v>
      </c>
      <c r="G20" s="3">
        <f>COUNTIFS(FADs!$B:$B,"Chicago - Denver",FADs!$I:$I,"&gt;=02/01/2020",FADs!$I:$I,"&lt;=02/29/2020")</f>
        <v>15</v>
      </c>
      <c r="H20" s="3">
        <f>COUNTIFS(FADs!$B:$B,"Chicago - Denver",FADs!$I:$I,"&gt;=03/01/2020",FADs!$I:$I,"&lt;=03/31/2020")</f>
        <v>14</v>
      </c>
      <c r="I20" s="3">
        <f>COUNTIFS(FADs!$B:$B,"Chicago - Denver",FADs!$I:$I,"&gt;=04/01/2020",FADs!$I:$I,"&lt;=04/30/2020")</f>
        <v>6</v>
      </c>
      <c r="J20" s="3">
        <f>COUNTIFS(FADs!$B:$B,"Chicago - Denver",FADs!$I:$I,"&gt;=05/01/2020",FADs!$I:$I,"&lt;=05/31/2020")</f>
        <v>43</v>
      </c>
      <c r="K20" s="3">
        <f>COUNTIFS(FADs!$B:$B,"Chicago - Denver",FADs!$I:$I,"&gt;=06/01/2020",FADs!$I:$I,"&lt;=06/30/2020")</f>
        <v>20</v>
      </c>
      <c r="L20" s="3">
        <f>COUNTIFS(FADs!$B:$B,"Chicago - Denver",FADs!$I:$I,"&gt;=07/01/2020",FADs!$I:$I,"&lt;=07/31/2020")</f>
        <v>24</v>
      </c>
      <c r="M20" s="3">
        <f>COUNTIFS(FADs!$B:$B,"Chicago - Denver",FADs!$I:$I,"&gt;=08/01/2020",FADs!$I:$I,"&lt;=08/31/2020")</f>
        <v>0</v>
      </c>
      <c r="N20" s="3">
        <f>COUNTIFS(FADs!$B:$B,"Chicago - Denver",FADs!$I:$I,"&gt;=09/01/2020",FADs!$I:$I,"&lt;=09/30/2020")</f>
        <v>0</v>
      </c>
      <c r="O20" s="37">
        <f t="shared" si="6"/>
        <v>217</v>
      </c>
    </row>
    <row r="21" spans="1:15" x14ac:dyDescent="0.3">
      <c r="A21" s="25" t="s">
        <v>2</v>
      </c>
      <c r="B21" s="10" t="s">
        <v>3</v>
      </c>
      <c r="C21" s="3">
        <f>COUNTIFS(FADs!$B:$B,"Dallas",FADs!$I:$I,"&gt;=10/01/2019",FADs!$I:$I,"&lt;=10/31/2019")</f>
        <v>7</v>
      </c>
      <c r="D21" s="3">
        <f>COUNTIFS(FADs!$B:$B,"Dallas",FADs!$I:$I,"&gt;=11/01/2019",FADs!$I:$I,"&lt;=11/30/2019")</f>
        <v>10</v>
      </c>
      <c r="E21" s="3">
        <f>COUNTIFS(FADs!$B:$B,"Dallas",FADs!$I:$I,"&gt;=12/01/2019",FADs!$I:$I,"&lt;=12/31/2019")</f>
        <v>50</v>
      </c>
      <c r="F21" s="3">
        <f>COUNTIFS(FADs!$B:$B,"Dallas",FADs!$I:$I,"&gt;=01/01/2020",FADs!$I:$I,"&lt;=01/31/2020")</f>
        <v>4</v>
      </c>
      <c r="G21" s="3">
        <f>COUNTIFS(FADs!$B:$B,"Dallas",FADs!$I:$I,"&gt;=02/01/2020",FADs!$I:$I,"&lt;=02/29/2020")</f>
        <v>5</v>
      </c>
      <c r="H21" s="3">
        <f>COUNTIFS(FADs!$B:$B,"Dallas",FADs!$I:$I,"&gt;=03/01/2020",FADs!$I:$I,"&lt;=03/31/2020")</f>
        <v>6</v>
      </c>
      <c r="I21" s="3">
        <f>COUNTIFS(FADs!$B:$B,"Dallas",FADs!$I:$I,"&gt;=04/01/2020",FADs!$I:$I,"&lt;=04/30/2020")</f>
        <v>0</v>
      </c>
      <c r="J21" s="3">
        <f>COUNTIFS(FADs!$B:$B,"Dallas",FADs!$I:$I,"&gt;=05/01/2020",FADs!$I:$I,"&lt;=05/31/2020")</f>
        <v>8</v>
      </c>
      <c r="K21" s="3">
        <f>COUNTIFS(FADs!$B:$B,"Dallas",FADs!$I:$I,"&gt;=06/01/2020",FADs!$I:$I,"&lt;=06/30/2020")</f>
        <v>15</v>
      </c>
      <c r="L21" s="3">
        <f>COUNTIFS(FADs!$B:$B,"Dallas",FADs!$I:$I,"&gt;=07/01/2020",FADs!$I:$I,"&lt;=07/31/2020")</f>
        <v>15</v>
      </c>
      <c r="M21" s="3">
        <f>COUNTIFS(FADs!$B:$B,"Dallas",FADs!$I:$I,"&gt;=08/01/2020",FADs!$I:$I,"&lt;=08/31/2020")</f>
        <v>0</v>
      </c>
      <c r="N21" s="3">
        <f>COUNTIFS(FADs!$B:$B,"Dallas",FADs!$I:$I,"&gt;=09/01/2020",FADs!$I:$I,"&lt;=09/30/2020")</f>
        <v>0</v>
      </c>
      <c r="O21" s="37">
        <f t="shared" si="6"/>
        <v>120</v>
      </c>
    </row>
    <row r="22" spans="1:15" x14ac:dyDescent="0.3">
      <c r="A22" s="26" t="s">
        <v>11</v>
      </c>
      <c r="B22" s="10" t="s">
        <v>12</v>
      </c>
      <c r="C22" s="3">
        <f>COUNTIFS(FADs!$B:$B,"Kansas City",FADs!$I:$I,"&gt;=10/01/2019",FADs!$I:$I,"&lt;=10/31/2019")</f>
        <v>12</v>
      </c>
      <c r="D22" s="3">
        <f>COUNTIFS(FADs!$B:$B,"Kansas City",FADs!$I:$I,"&gt;=11/01/2019",FADs!$I:$I,"&lt;=11/30/2019")</f>
        <v>6</v>
      </c>
      <c r="E22" s="3">
        <f>COUNTIFS(FADs!$B:$B,"Kansas City",FADs!$I:$I,"&gt;=12/01/2019",FADs!$I:$I,"&lt;=12/31/2019")</f>
        <v>7</v>
      </c>
      <c r="F22" s="3">
        <f>COUNTIFS(FADs!$B:$B,"Kansas City",FADs!$I:$I,"&gt;=01/01/2020",FADs!$I:$I,"&lt;=01/31/2020")</f>
        <v>6</v>
      </c>
      <c r="G22" s="3">
        <f>COUNTIFS(FADs!$B:$B,"Kansas City",FADs!$I:$I,"&gt;=02/01/2020",FADs!$I:$I,"&lt;=02/29/2020")</f>
        <v>12</v>
      </c>
      <c r="H22" s="3">
        <f>COUNTIFS(FADs!$B:$B,"Kansas City",FADs!$I:$I,"&gt;=03/01/2020",FADs!$I:$I,"&lt;=03/31/2020")</f>
        <v>16</v>
      </c>
      <c r="I22" s="3">
        <f>COUNTIFS(FADs!$B:$B,"Kansas City",FADs!$I:$I,"&gt;=04/01/2020",FADs!$I:$I,"&lt;=04/30/2020")</f>
        <v>4</v>
      </c>
      <c r="J22" s="3">
        <f>COUNTIFS(FADs!$B:$B,"Kansas City",FADs!$I:$I,"&gt;=05/01/2020",FADs!$I:$I,"&lt;=05/31/2020")</f>
        <v>27</v>
      </c>
      <c r="K22" s="3">
        <f>COUNTIFS(FADs!$B:$B,"Kansas City",FADs!$I:$I,"&gt;=06/01/2020",FADs!$I:$I,"&lt;=06/30/2020")</f>
        <v>24</v>
      </c>
      <c r="L22" s="3">
        <f>COUNTIFS(FADs!$B:$B,"Kansas City",FADs!$I:$I,"&gt;=07/01/2020",FADs!$I:$I,"&lt;=07/31/2020")</f>
        <v>9</v>
      </c>
      <c r="M22" s="3">
        <f>COUNTIFS(FADs!$B:$B,"Kansas City",FADs!$I:$I,"&gt;=08/01/2020",FADs!$I:$I,"&lt;=08/31/2020")</f>
        <v>0</v>
      </c>
      <c r="N22" s="3">
        <f>COUNTIFS(FADs!$B:$B,"Kansas City",FADs!$I:$I,"&gt;=09/01/2020",FADs!$I:$I,"&lt;=09/30/2020")</f>
        <v>0</v>
      </c>
      <c r="O22" s="37">
        <f t="shared" si="6"/>
        <v>123</v>
      </c>
    </row>
    <row r="23" spans="1:15" x14ac:dyDescent="0.3">
      <c r="A23" s="25" t="s">
        <v>39</v>
      </c>
      <c r="B23" s="10" t="s">
        <v>59</v>
      </c>
      <c r="C23" s="3">
        <f>COUNTIFS(FADs!$B:$B,"San Francisco - Seattle",FADs!$I:$I,"&gt;=10/01/2019",FADs!$I:$I,"&lt;=10/31/2019")</f>
        <v>24</v>
      </c>
      <c r="D23" s="3">
        <f>COUNTIFS(FADs!$B:$B,"San Francisco - Seattle",FADs!$I:$I,"&gt;=11/01/2019",FADs!$I:$I,"&lt;=11/30/2019")</f>
        <v>41</v>
      </c>
      <c r="E23" s="3">
        <f>COUNTIFS(FADs!$B:$B,"San Francisco - Seattle",FADs!$I:$I,"&gt;=12/01/2019",FADs!$I:$I,"&lt;=12/31/2019")</f>
        <v>44</v>
      </c>
      <c r="F23" s="3">
        <f>COUNTIFS(FADs!$B:$B,"San Francisco - Seattle",FADs!$I:$I,"&gt;=01/01/2020",FADs!$I:$I,"&lt;=01/31/2020")</f>
        <v>18</v>
      </c>
      <c r="G23" s="3">
        <f>COUNTIFS(FADs!$B:$B,"San Francisco - Seattle",FADs!$I:$I,"&gt;=02/01/2020",FADs!$I:$I,"&lt;=02/29/2020")</f>
        <v>8</v>
      </c>
      <c r="H23" s="3">
        <f>COUNTIFS(FADs!$B:$B,"San Francisco - Seattle",FADs!$I:$I,"&gt;=03/01/2020",FADs!$I:$I,"&lt;=03/31/2020")</f>
        <v>23</v>
      </c>
      <c r="I23" s="3">
        <f>COUNTIFS(FADs!$B:$B,"San Francisco - Seattle",FADs!$I:$I,"&gt;=04/01/2020",FADs!$I:$I,"&lt;=04/30/2020")</f>
        <v>11</v>
      </c>
      <c r="J23" s="3">
        <f>COUNTIFS(FADs!$B:$B,"San Francisco - Seattle",FADs!$I:$I,"&gt;=05/01/2020",FADs!$I:$I,"&lt;=05/31/2020")</f>
        <v>21</v>
      </c>
      <c r="K23" s="3">
        <f>COUNTIFS(FADs!$B:$B,"San Francisco - Seattle",FADs!$I:$I,"&gt;=06/01/2020",FADs!$I:$I,"&lt;=06/30/2020")</f>
        <v>7</v>
      </c>
      <c r="L23" s="3">
        <f>COUNTIFS(FADs!$B:$B,"San Francisco - Seattle",FADs!$I:$I,"&gt;=07/01/2020",FADs!$I:$I,"&lt;=07/31/2020")</f>
        <v>14</v>
      </c>
      <c r="M23" s="3">
        <f>COUNTIFS(FADs!$B:$B,"San Francisco - Seattle",FADs!$I:$I,"&gt;=08/01/2020",FADs!$I:$I,"&lt;=08/31/2020")</f>
        <v>0</v>
      </c>
      <c r="N23" s="3">
        <f>COUNTIFS(FADs!$B:$B,"San Francisco - Seattle",FADs!$I:$I,"&gt;=09/01/2020",FADs!$I:$I,"&lt;=09/30/2020")</f>
        <v>0</v>
      </c>
      <c r="O23" s="37">
        <f t="shared" si="6"/>
        <v>211</v>
      </c>
    </row>
    <row r="24" spans="1:15" ht="15" thickBot="1" x14ac:dyDescent="0.35">
      <c r="A24" s="33">
        <v>11</v>
      </c>
      <c r="B24" s="10" t="s">
        <v>57</v>
      </c>
      <c r="C24" s="3">
        <f>COUNTIFS(FADs!$B:$B,"Multi-Regional and Foreign Schools",FADs!$I:$I,"&gt;=10/01/2019",FADs!$I:$I,"&lt;=10/31/2019")</f>
        <v>34</v>
      </c>
      <c r="D24" s="3">
        <f>COUNTIFS(FADs!$B:$B,"Multi-Regional and Foreign Schools",FADs!$I:$I,"&gt;=11/01/2019",FADs!$I:$I,"&lt;=11/30/2019")</f>
        <v>36</v>
      </c>
      <c r="E24" s="3">
        <f>COUNTIFS(FADs!$B:$B,"Multi-Regional and Foreign Schools",FADs!$I:$I,"&gt;=12/01/2019",FADs!$I:$I,"&lt;=12/31/2019")</f>
        <v>32</v>
      </c>
      <c r="F24" s="3">
        <f>COUNTIFS(FADs!$B:$B,"Multi-Regional and Foreign Schools",FADs!$I:$I,"&gt;=01/01/2020",FADs!$I:$I,"&lt;=01/31/2020")</f>
        <v>68</v>
      </c>
      <c r="G24" s="3">
        <f>COUNTIFS(FADs!$B:$B,"Multi-Regional and Foreign Schools",FADs!$I:$I,"&gt;=02/01/2020",FADs!$I:$I,"&lt;=02/29/2020")</f>
        <v>61</v>
      </c>
      <c r="H24" s="3">
        <f>COUNTIFS(FADs!$B:$B,"Multi-Regional and Foreign Schools",FADs!$I:$I,"&gt;=03/01/2020",FADs!$I:$I,"&lt;=03/31/2020")</f>
        <v>34</v>
      </c>
      <c r="I24" s="3">
        <f>COUNTIFS(FADs!$B:$B,"Multi-Regional and Foreign Schools",FADs!$I:$I,"&gt;=04/01/2020",FADs!$I:$I,"&lt;=04/30/2020")</f>
        <v>16</v>
      </c>
      <c r="J24" s="3">
        <f>COUNTIFS(FADs!$B:$B,"Multi-Regional and Foreign Schools",FADs!$I:$I,"&gt;=05/01/2020",FADs!$I:$I,"&lt;=05/31/2020")</f>
        <v>21</v>
      </c>
      <c r="K24" s="3">
        <f>COUNTIFS(FADs!$B:$B,"Multi-Regional and Foreign Schools",FADs!$I:$I,"&gt;=06/01/2020",FADs!$I:$I,"&lt;=06/30/2020")</f>
        <v>35</v>
      </c>
      <c r="L24" s="3">
        <f>COUNTIFS(FADs!$B:$B,"Multi-Regional and Foreign Schools",FADs!$I:$I,"&gt;=07/01/2020",FADs!$I:$I,"&lt;=07/31/2020")</f>
        <v>21</v>
      </c>
      <c r="M24" s="3">
        <f>COUNTIFS(FADs!$B:$B,"Multi-Regional and Foreign Schools",FADs!$I:$I,"&gt;=08/01/2020",FADs!$I:$I,"&lt;=08/31/2020")</f>
        <v>0</v>
      </c>
      <c r="N24" s="3">
        <f>COUNTIFS(FADs!$B:$B,"Multi-Regional and Foreign Schools",FADs!$I:$I,"&gt;=09/01/2020",FADs!$I:$I,"&lt;=09/30/2020")</f>
        <v>0</v>
      </c>
      <c r="O24" s="37">
        <f t="shared" si="6"/>
        <v>358</v>
      </c>
    </row>
    <row r="25" spans="1:15" ht="15" thickBot="1" x14ac:dyDescent="0.35">
      <c r="A25" s="4"/>
      <c r="B25" s="27" t="s">
        <v>46</v>
      </c>
      <c r="C25" s="38">
        <f>SUM(C17:C24)</f>
        <v>183</v>
      </c>
      <c r="D25" s="38">
        <f>SUM(D17:D24)</f>
        <v>142</v>
      </c>
      <c r="E25" s="38">
        <f>SUM(E17:E24)</f>
        <v>208</v>
      </c>
      <c r="F25" s="38">
        <f>SUM(F17:F24)</f>
        <v>146</v>
      </c>
      <c r="G25" s="38">
        <f t="shared" ref="G25:M25" si="7">SUM(G17:G24)</f>
        <v>119</v>
      </c>
      <c r="H25" s="38">
        <f t="shared" si="7"/>
        <v>129</v>
      </c>
      <c r="I25" s="38">
        <f t="shared" si="7"/>
        <v>45</v>
      </c>
      <c r="J25" s="38">
        <f t="shared" si="7"/>
        <v>197</v>
      </c>
      <c r="K25" s="38">
        <f t="shared" si="7"/>
        <v>163</v>
      </c>
      <c r="L25" s="38">
        <f t="shared" si="7"/>
        <v>138</v>
      </c>
      <c r="M25" s="38">
        <f t="shared" si="7"/>
        <v>0</v>
      </c>
      <c r="N25" s="38">
        <f>SUM(N17:N24)</f>
        <v>0</v>
      </c>
      <c r="O25" s="39">
        <f>SUM(O17:O24)</f>
        <v>1470</v>
      </c>
    </row>
  </sheetData>
  <sortState xmlns:xlrd2="http://schemas.microsoft.com/office/spreadsheetml/2017/richdata2" ref="A2:E15">
    <sortCondition ref="A2:A15"/>
  </sortState>
  <mergeCells count="2">
    <mergeCell ref="A15:O15"/>
    <mergeCell ref="A1:Q1"/>
  </mergeCells>
  <printOptions gridLines="1"/>
  <pageMargins left="0" right="0" top="0.75" bottom="0.5" header="0.3" footer="0.3"/>
  <pageSetup paperSize="5" scale="75" orientation="landscape" r:id="rId1"/>
  <ignoredErrors>
    <ignoredError sqref="A18:A19 A21:A22 A4:A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8"/>
  <sheetViews>
    <sheetView workbookViewId="0">
      <selection activeCell="A2" sqref="A2"/>
    </sheetView>
  </sheetViews>
  <sheetFormatPr defaultRowHeight="14.4" x14ac:dyDescent="0.3"/>
  <cols>
    <col min="1" max="1" width="75.44140625" customWidth="1"/>
  </cols>
  <sheetData>
    <row r="1" spans="1:1" ht="15.6" x14ac:dyDescent="0.3">
      <c r="A1" s="30" t="s">
        <v>376</v>
      </c>
    </row>
    <row r="2" spans="1:1" ht="15.6" x14ac:dyDescent="0.3">
      <c r="A2" s="28"/>
    </row>
    <row r="3" spans="1:1" ht="43.2" x14ac:dyDescent="0.3">
      <c r="A3" s="29" t="s">
        <v>4029</v>
      </c>
    </row>
    <row r="6" spans="1:1" ht="15.6" x14ac:dyDescent="0.3">
      <c r="A6" s="31" t="s">
        <v>377</v>
      </c>
    </row>
    <row r="7" spans="1:1" ht="15.6" x14ac:dyDescent="0.3">
      <c r="A7" s="28"/>
    </row>
    <row r="8" spans="1:1" ht="28.8" x14ac:dyDescent="0.3">
      <c r="A8" s="29" t="s">
        <v>4030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63F6257FE39F468E235B17A7EA8024" ma:contentTypeVersion="11" ma:contentTypeDescription="Create a new document." ma:contentTypeScope="" ma:versionID="fe2ed93375e002655a1f29fb313b309c">
  <xsd:schema xmlns:xsd="http://www.w3.org/2001/XMLSchema" xmlns:xs="http://www.w3.org/2001/XMLSchema" xmlns:p="http://schemas.microsoft.com/office/2006/metadata/properties" xmlns:ns2="d4d325b0-3002-4421-a890-e1207cb3dd0b" xmlns:ns3="5ac93239-d80a-44a8-93b2-7be0250286a4" targetNamespace="http://schemas.microsoft.com/office/2006/metadata/properties" ma:root="true" ma:fieldsID="4d301d23a940306f4932a6537dd6c66b" ns2:_="" ns3:_="">
    <xsd:import namespace="d4d325b0-3002-4421-a890-e1207cb3dd0b"/>
    <xsd:import namespace="5ac93239-d80a-44a8-93b2-7be0250286a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d325b0-3002-4421-a890-e1207cb3dd0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c93239-d80a-44a8-93b2-7be0250286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058904-1A8A-45FC-8F68-738A98A35181}">
  <ds:schemaRefs>
    <ds:schemaRef ds:uri="http://schemas.microsoft.com/office/2006/documentManagement/types"/>
    <ds:schemaRef ds:uri="http://purl.org/dc/elements/1.1/"/>
    <ds:schemaRef ds:uri="http://www.w3.org/XML/1998/namespace"/>
    <ds:schemaRef ds:uri="d4d325b0-3002-4421-a890-e1207cb3dd0b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5ac93239-d80a-44a8-93b2-7be0250286a4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4483AA2-1CBD-49FB-AB31-C9BF8A696C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1FE937-C5BB-46F2-AB0F-E7164367CB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d325b0-3002-4421-a890-e1207cb3dd0b"/>
    <ds:schemaRef ds:uri="5ac93239-d80a-44a8-93b2-7be0250286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FPRDs</vt:lpstr>
      <vt:lpstr>FADs</vt:lpstr>
      <vt:lpstr>Summay</vt:lpstr>
      <vt:lpstr>Criteria</vt:lpstr>
      <vt:lpstr>FADs!Print_Area</vt:lpstr>
      <vt:lpstr>FPRDs!Print_Area</vt:lpstr>
      <vt:lpstr>Summay!Print_Area</vt:lpstr>
      <vt:lpstr>FADs!Print_Titles</vt:lpstr>
      <vt:lpstr>FPRDs!Print_Titles</vt:lpstr>
    </vt:vector>
  </TitlesOfParts>
  <Company>U.S.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FY2020 FRDs</dc:title>
  <dc:creator>Norman, JoAnne</dc:creator>
  <cp:lastModifiedBy>Allen, Matthew (Contractor)</cp:lastModifiedBy>
  <cp:lastPrinted>2020-08-25T16:53:29Z</cp:lastPrinted>
  <dcterms:created xsi:type="dcterms:W3CDTF">2015-04-20T16:52:41Z</dcterms:created>
  <dcterms:modified xsi:type="dcterms:W3CDTF">2021-03-12T17:20:41Z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0x0101007263F6257FE39F468E235B17A7EA8024</vt:lpwstr>
  </property>
</Properties>
</file>